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895" windowHeight="8370" activeTab="3"/>
  </bookViews>
  <sheets>
    <sheet name="ULANGAN I" sheetId="1" r:id="rId1"/>
    <sheet name="ULANGAN II" sheetId="2" r:id="rId2"/>
    <sheet name="ULANGAN III" sheetId="3" r:id="rId3"/>
    <sheet name="COUNT" sheetId="4" r:id="rId4"/>
  </sheets>
  <externalReferences>
    <externalReference r:id="rId5"/>
    <externalReference r:id="rId6"/>
  </externalReferences>
  <calcPr calcId="124519"/>
</workbook>
</file>

<file path=xl/calcChain.xml><?xml version="1.0" encoding="utf-8"?>
<calcChain xmlns="http://schemas.openxmlformats.org/spreadsheetml/2006/main">
  <c r="J13" i="4"/>
  <c r="D31" s="1"/>
  <c r="I13"/>
  <c r="D30" s="1"/>
  <c r="H13"/>
  <c r="D29" s="1"/>
  <c r="G13"/>
  <c r="D27" s="1"/>
  <c r="F13"/>
  <c r="D26" s="1"/>
  <c r="E13"/>
  <c r="D25" s="1"/>
  <c r="D13"/>
  <c r="D23" s="1"/>
  <c r="C13"/>
  <c r="D22" s="1"/>
  <c r="B13"/>
  <c r="J12"/>
  <c r="I12"/>
  <c r="H12"/>
  <c r="G12"/>
  <c r="F12"/>
  <c r="E12"/>
  <c r="D12"/>
  <c r="C12"/>
  <c r="B12"/>
  <c r="J4"/>
  <c r="I4"/>
  <c r="H4"/>
  <c r="G4"/>
  <c r="F4"/>
  <c r="E4"/>
  <c r="D4"/>
  <c r="C4"/>
  <c r="B4"/>
  <c r="K4" s="1"/>
  <c r="J3"/>
  <c r="I3"/>
  <c r="H3"/>
  <c r="G3"/>
  <c r="F3"/>
  <c r="E3"/>
  <c r="D3"/>
  <c r="C3"/>
  <c r="B3"/>
  <c r="L67" i="3"/>
  <c r="K67"/>
  <c r="J67"/>
  <c r="I67"/>
  <c r="H67"/>
  <c r="G67"/>
  <c r="F67"/>
  <c r="E67"/>
  <c r="D67"/>
  <c r="C21" i="4" l="1"/>
  <c r="C23"/>
  <c r="C26"/>
  <c r="C29"/>
  <c r="C31"/>
  <c r="D21"/>
  <c r="D24" s="1"/>
  <c r="K13"/>
  <c r="K3"/>
  <c r="D32"/>
  <c r="C22"/>
  <c r="C25"/>
  <c r="C27"/>
  <c r="C30"/>
  <c r="K12"/>
  <c r="C67" i="3"/>
  <c r="B67"/>
  <c r="L66"/>
  <c r="K66"/>
  <c r="J66"/>
  <c r="I66"/>
  <c r="H66"/>
  <c r="G66"/>
  <c r="F66" s="1"/>
  <c r="E66"/>
  <c r="D66"/>
  <c r="C66"/>
  <c r="B66"/>
  <c r="L65"/>
  <c r="K65"/>
  <c r="J65"/>
  <c r="I65"/>
  <c r="H65"/>
  <c r="G65"/>
  <c r="F65"/>
  <c r="E65"/>
  <c r="D65"/>
  <c r="C65"/>
  <c r="B65"/>
  <c r="L64"/>
  <c r="K64"/>
  <c r="J64"/>
  <c r="I64"/>
  <c r="H64"/>
  <c r="G64"/>
  <c r="F64"/>
  <c r="E64"/>
  <c r="D64"/>
  <c r="C64"/>
  <c r="B64"/>
  <c r="L63"/>
  <c r="K63"/>
  <c r="J63"/>
  <c r="I63"/>
  <c r="H63"/>
  <c r="G63"/>
  <c r="F63"/>
  <c r="E63"/>
  <c r="D63"/>
  <c r="C63"/>
  <c r="B63"/>
  <c r="L62"/>
  <c r="K62"/>
  <c r="J62"/>
  <c r="I62"/>
  <c r="H62"/>
  <c r="G62"/>
  <c r="F62"/>
  <c r="E62"/>
  <c r="D62"/>
  <c r="C62"/>
  <c r="B62"/>
  <c r="L61"/>
  <c r="K61"/>
  <c r="J61"/>
  <c r="I61"/>
  <c r="H61"/>
  <c r="G61"/>
  <c r="F61"/>
  <c r="E61"/>
  <c r="D61"/>
  <c r="C61"/>
  <c r="B61"/>
  <c r="L60"/>
  <c r="K60"/>
  <c r="J60"/>
  <c r="I60"/>
  <c r="H60"/>
  <c r="G60"/>
  <c r="F60"/>
  <c r="E60"/>
  <c r="D60"/>
  <c r="C60"/>
  <c r="B60"/>
  <c r="L59"/>
  <c r="K59"/>
  <c r="J59"/>
  <c r="I59"/>
  <c r="H59"/>
  <c r="G59"/>
  <c r="F59"/>
  <c r="E59"/>
  <c r="D59"/>
  <c r="C59"/>
  <c r="B59"/>
  <c r="L58"/>
  <c r="K58"/>
  <c r="J58"/>
  <c r="I58"/>
  <c r="H58"/>
  <c r="G58"/>
  <c r="F58"/>
  <c r="E58"/>
  <c r="D58"/>
  <c r="C58"/>
  <c r="B58"/>
  <c r="L57"/>
  <c r="K57"/>
  <c r="J57"/>
  <c r="I57"/>
  <c r="H57"/>
  <c r="G57"/>
  <c r="F57"/>
  <c r="E57"/>
  <c r="D57"/>
  <c r="C57"/>
  <c r="B57"/>
  <c r="L56"/>
  <c r="K56"/>
  <c r="J56"/>
  <c r="I56"/>
  <c r="H56"/>
  <c r="G56"/>
  <c r="F56"/>
  <c r="E56"/>
  <c r="D56"/>
  <c r="C56"/>
  <c r="B56"/>
  <c r="L55"/>
  <c r="K55"/>
  <c r="J55"/>
  <c r="I55"/>
  <c r="H55"/>
  <c r="G55"/>
  <c r="F55"/>
  <c r="E55"/>
  <c r="D55"/>
  <c r="C55"/>
  <c r="B55"/>
  <c r="L54"/>
  <c r="K54"/>
  <c r="J54"/>
  <c r="I54"/>
  <c r="H54"/>
  <c r="G54"/>
  <c r="F54"/>
  <c r="E54"/>
  <c r="D54"/>
  <c r="C54"/>
  <c r="B54"/>
  <c r="L53"/>
  <c r="K53"/>
  <c r="J53"/>
  <c r="I53"/>
  <c r="H53"/>
  <c r="G53"/>
  <c r="F53"/>
  <c r="E53"/>
  <c r="D53"/>
  <c r="C53"/>
  <c r="B53"/>
  <c r="L52"/>
  <c r="K52"/>
  <c r="J52"/>
  <c r="I52"/>
  <c r="H52"/>
  <c r="G52"/>
  <c r="F52"/>
  <c r="E52"/>
  <c r="D52"/>
  <c r="C52"/>
  <c r="B52"/>
  <c r="L51"/>
  <c r="K51"/>
  <c r="J51"/>
  <c r="I51"/>
  <c r="H51"/>
  <c r="G51"/>
  <c r="F51"/>
  <c r="E51"/>
  <c r="D51"/>
  <c r="C51"/>
  <c r="B51"/>
  <c r="L50"/>
  <c r="K50"/>
  <c r="J50"/>
  <c r="I50"/>
  <c r="H50"/>
  <c r="G50"/>
  <c r="F50"/>
  <c r="E50"/>
  <c r="D50"/>
  <c r="C50"/>
  <c r="B50"/>
  <c r="L49"/>
  <c r="K49"/>
  <c r="J49"/>
  <c r="I49"/>
  <c r="H49"/>
  <c r="G49"/>
  <c r="F49"/>
  <c r="E49"/>
  <c r="D49"/>
  <c r="C49"/>
  <c r="B49"/>
  <c r="L48"/>
  <c r="K48"/>
  <c r="J48"/>
  <c r="I48"/>
  <c r="H48"/>
  <c r="G48"/>
  <c r="F48"/>
  <c r="E48"/>
  <c r="D48"/>
  <c r="C48"/>
  <c r="B48"/>
  <c r="L47"/>
  <c r="K47"/>
  <c r="J47"/>
  <c r="I47"/>
  <c r="H47"/>
  <c r="G47"/>
  <c r="F47"/>
  <c r="E47"/>
  <c r="D47"/>
  <c r="C47"/>
  <c r="B47"/>
  <c r="L46"/>
  <c r="K46"/>
  <c r="J46"/>
  <c r="I46"/>
  <c r="H46"/>
  <c r="G46"/>
  <c r="F46"/>
  <c r="E46"/>
  <c r="D46"/>
  <c r="C46"/>
  <c r="B46"/>
  <c r="L25"/>
  <c r="K25"/>
  <c r="J25"/>
  <c r="I25"/>
  <c r="H25"/>
  <c r="G25"/>
  <c r="F25"/>
  <c r="E25"/>
  <c r="D25"/>
  <c r="C25"/>
  <c r="B25"/>
  <c r="L24"/>
  <c r="K24"/>
  <c r="J24"/>
  <c r="I24"/>
  <c r="H24"/>
  <c r="G24"/>
  <c r="F24"/>
  <c r="E24"/>
  <c r="D24"/>
  <c r="C24"/>
  <c r="B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K14"/>
  <c r="L13"/>
  <c r="K13"/>
  <c r="L12"/>
  <c r="K12"/>
  <c r="L11"/>
  <c r="K11"/>
  <c r="L10"/>
  <c r="K10"/>
  <c r="L9"/>
  <c r="K9"/>
  <c r="L8"/>
  <c r="K8"/>
  <c r="L7"/>
  <c r="K7"/>
  <c r="L6"/>
  <c r="K6"/>
  <c r="L5"/>
  <c r="K5"/>
  <c r="L4"/>
  <c r="K4"/>
  <c r="L67" i="2"/>
  <c r="K67"/>
  <c r="J67"/>
  <c r="I67"/>
  <c r="H67"/>
  <c r="G67"/>
  <c r="F67"/>
  <c r="E67"/>
  <c r="D67"/>
  <c r="C67" s="1"/>
  <c r="B67"/>
  <c r="L66"/>
  <c r="K66"/>
  <c r="J66"/>
  <c r="I66"/>
  <c r="H66"/>
  <c r="G66"/>
  <c r="F66"/>
  <c r="E66"/>
  <c r="D66"/>
  <c r="C66"/>
  <c r="B66"/>
  <c r="L65"/>
  <c r="K65"/>
  <c r="J65"/>
  <c r="I65"/>
  <c r="H65"/>
  <c r="G65"/>
  <c r="F65"/>
  <c r="E65"/>
  <c r="D65"/>
  <c r="C65"/>
  <c r="B65"/>
  <c r="L64"/>
  <c r="K64"/>
  <c r="J64"/>
  <c r="I64"/>
  <c r="H64"/>
  <c r="G64"/>
  <c r="F64"/>
  <c r="E64"/>
  <c r="D64"/>
  <c r="C64"/>
  <c r="B64"/>
  <c r="L63"/>
  <c r="K63"/>
  <c r="J63"/>
  <c r="I63"/>
  <c r="H63"/>
  <c r="G63"/>
  <c r="F63"/>
  <c r="E63"/>
  <c r="D63"/>
  <c r="C63"/>
  <c r="B63"/>
  <c r="L62"/>
  <c r="K62"/>
  <c r="J62"/>
  <c r="I62"/>
  <c r="H62"/>
  <c r="G62"/>
  <c r="F62"/>
  <c r="E62"/>
  <c r="D62"/>
  <c r="C62"/>
  <c r="B62"/>
  <c r="L61"/>
  <c r="K61"/>
  <c r="J61"/>
  <c r="I61"/>
  <c r="H61"/>
  <c r="G61"/>
  <c r="F61"/>
  <c r="E61"/>
  <c r="D61"/>
  <c r="C61"/>
  <c r="B61"/>
  <c r="L60"/>
  <c r="K60"/>
  <c r="J60"/>
  <c r="I60"/>
  <c r="H60"/>
  <c r="G60"/>
  <c r="F60"/>
  <c r="E60"/>
  <c r="D60"/>
  <c r="C60"/>
  <c r="B60"/>
  <c r="L59"/>
  <c r="K59"/>
  <c r="J59"/>
  <c r="I59"/>
  <c r="H59"/>
  <c r="G59"/>
  <c r="F59"/>
  <c r="E59"/>
  <c r="D59"/>
  <c r="C59"/>
  <c r="B59"/>
  <c r="L58"/>
  <c r="K58"/>
  <c r="J58"/>
  <c r="I58"/>
  <c r="H58"/>
  <c r="G58"/>
  <c r="F58"/>
  <c r="E58"/>
  <c r="D58"/>
  <c r="C58"/>
  <c r="B58"/>
  <c r="L57"/>
  <c r="K57"/>
  <c r="J57"/>
  <c r="I57"/>
  <c r="H57"/>
  <c r="G57"/>
  <c r="F57"/>
  <c r="E57"/>
  <c r="D57"/>
  <c r="C57"/>
  <c r="B57"/>
  <c r="L56"/>
  <c r="K56"/>
  <c r="J56"/>
  <c r="I56"/>
  <c r="H56"/>
  <c r="G56"/>
  <c r="F56"/>
  <c r="E56"/>
  <c r="D56"/>
  <c r="C56"/>
  <c r="B56"/>
  <c r="L55"/>
  <c r="K55"/>
  <c r="J55"/>
  <c r="I55"/>
  <c r="H55"/>
  <c r="G55"/>
  <c r="F55"/>
  <c r="E55"/>
  <c r="D55"/>
  <c r="C55"/>
  <c r="B55"/>
  <c r="L54"/>
  <c r="K54"/>
  <c r="J54"/>
  <c r="I54"/>
  <c r="H54"/>
  <c r="G54"/>
  <c r="F54"/>
  <c r="E54"/>
  <c r="D54"/>
  <c r="C54"/>
  <c r="B54"/>
  <c r="L53"/>
  <c r="K53"/>
  <c r="J53"/>
  <c r="I53"/>
  <c r="H53"/>
  <c r="G53"/>
  <c r="F53"/>
  <c r="E53"/>
  <c r="D53"/>
  <c r="C53"/>
  <c r="B53"/>
  <c r="L52"/>
  <c r="K52"/>
  <c r="J52"/>
  <c r="I52"/>
  <c r="H52"/>
  <c r="G52"/>
  <c r="F52"/>
  <c r="E52"/>
  <c r="D52"/>
  <c r="C52"/>
  <c r="B52"/>
  <c r="L51"/>
  <c r="K51"/>
  <c r="J51"/>
  <c r="I51"/>
  <c r="H51"/>
  <c r="G51"/>
  <c r="F51"/>
  <c r="E51"/>
  <c r="D51"/>
  <c r="C51"/>
  <c r="B51"/>
  <c r="L50"/>
  <c r="K50"/>
  <c r="J50"/>
  <c r="I50"/>
  <c r="H50"/>
  <c r="G50"/>
  <c r="F50"/>
  <c r="E50"/>
  <c r="D50"/>
  <c r="C50"/>
  <c r="B50"/>
  <c r="L49"/>
  <c r="K49"/>
  <c r="J49"/>
  <c r="I49"/>
  <c r="H49"/>
  <c r="G49"/>
  <c r="F49"/>
  <c r="E49"/>
  <c r="D49"/>
  <c r="C49"/>
  <c r="B49"/>
  <c r="L48"/>
  <c r="K48"/>
  <c r="J48"/>
  <c r="I48"/>
  <c r="H48"/>
  <c r="G48"/>
  <c r="F48"/>
  <c r="E48"/>
  <c r="D48"/>
  <c r="C48"/>
  <c r="B48"/>
  <c r="L47"/>
  <c r="K47"/>
  <c r="J47"/>
  <c r="I47"/>
  <c r="H47"/>
  <c r="G47"/>
  <c r="F47"/>
  <c r="E47"/>
  <c r="D47"/>
  <c r="C47"/>
  <c r="B47"/>
  <c r="L46"/>
  <c r="K46"/>
  <c r="J46"/>
  <c r="I46"/>
  <c r="H46"/>
  <c r="G46"/>
  <c r="F46"/>
  <c r="E46"/>
  <c r="D46"/>
  <c r="C46"/>
  <c r="B46"/>
  <c r="L25"/>
  <c r="K25" s="1"/>
  <c r="J25"/>
  <c r="I25"/>
  <c r="H25"/>
  <c r="G25"/>
  <c r="F25"/>
  <c r="E25"/>
  <c r="D25"/>
  <c r="C25"/>
  <c r="B25"/>
  <c r="L24" s="1"/>
  <c r="K24"/>
  <c r="J24"/>
  <c r="I24"/>
  <c r="H24"/>
  <c r="G24"/>
  <c r="F24"/>
  <c r="E24"/>
  <c r="D24"/>
  <c r="C24"/>
  <c r="B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K14"/>
  <c r="L13"/>
  <c r="K13"/>
  <c r="L12"/>
  <c r="K12"/>
  <c r="L11"/>
  <c r="K11"/>
  <c r="L10"/>
  <c r="K10"/>
  <c r="L9"/>
  <c r="K9"/>
  <c r="L8"/>
  <c r="K8"/>
  <c r="L7"/>
  <c r="K7"/>
  <c r="L6"/>
  <c r="K6"/>
  <c r="L5"/>
  <c r="K5"/>
  <c r="L4"/>
  <c r="K4"/>
  <c r="L67" i="1"/>
  <c r="K67"/>
  <c r="J67"/>
  <c r="I67"/>
  <c r="H67"/>
  <c r="G67" s="1"/>
  <c r="F67"/>
  <c r="E67"/>
  <c r="D67"/>
  <c r="C67" s="1"/>
  <c r="B67"/>
  <c r="L66"/>
  <c r="K66"/>
  <c r="J66"/>
  <c r="I66"/>
  <c r="H66"/>
  <c r="G66"/>
  <c r="F66"/>
  <c r="E66"/>
  <c r="D66"/>
  <c r="C66"/>
  <c r="B66"/>
  <c r="L65"/>
  <c r="K65"/>
  <c r="J65"/>
  <c r="I65"/>
  <c r="H65"/>
  <c r="G65"/>
  <c r="F65"/>
  <c r="E65"/>
  <c r="D65"/>
  <c r="C65"/>
  <c r="B65"/>
  <c r="L64"/>
  <c r="K64"/>
  <c r="J64"/>
  <c r="I64"/>
  <c r="H64"/>
  <c r="G64"/>
  <c r="F64"/>
  <c r="E64"/>
  <c r="D64"/>
  <c r="C64"/>
  <c r="B64"/>
  <c r="L63"/>
  <c r="K63"/>
  <c r="J63"/>
  <c r="I63"/>
  <c r="H63"/>
  <c r="G63"/>
  <c r="F63"/>
  <c r="E63"/>
  <c r="D63"/>
  <c r="C63"/>
  <c r="B63"/>
  <c r="L62"/>
  <c r="K62"/>
  <c r="J62"/>
  <c r="I62"/>
  <c r="H62"/>
  <c r="G62"/>
  <c r="F62"/>
  <c r="E62"/>
  <c r="D62"/>
  <c r="C62"/>
  <c r="B62"/>
  <c r="L61"/>
  <c r="K61"/>
  <c r="J61"/>
  <c r="I61"/>
  <c r="H61"/>
  <c r="G61"/>
  <c r="F61"/>
  <c r="E61"/>
  <c r="D61"/>
  <c r="C61"/>
  <c r="B61"/>
  <c r="L60"/>
  <c r="K60"/>
  <c r="J60"/>
  <c r="I60"/>
  <c r="H60"/>
  <c r="G60"/>
  <c r="F60"/>
  <c r="E60"/>
  <c r="D60"/>
  <c r="C60"/>
  <c r="B60"/>
  <c r="L59"/>
  <c r="K59"/>
  <c r="J59"/>
  <c r="I59"/>
  <c r="H59"/>
  <c r="G59"/>
  <c r="F59"/>
  <c r="E59"/>
  <c r="D59"/>
  <c r="C59"/>
  <c r="B59"/>
  <c r="L58"/>
  <c r="K58"/>
  <c r="J58"/>
  <c r="I58"/>
  <c r="H58"/>
  <c r="G58"/>
  <c r="F58"/>
  <c r="E58"/>
  <c r="D58"/>
  <c r="C58"/>
  <c r="B58"/>
  <c r="L57"/>
  <c r="K57"/>
  <c r="J57"/>
  <c r="I57"/>
  <c r="H57"/>
  <c r="G57"/>
  <c r="F57"/>
  <c r="E57"/>
  <c r="D57"/>
  <c r="C57"/>
  <c r="B57"/>
  <c r="L56"/>
  <c r="K56"/>
  <c r="J56"/>
  <c r="I56"/>
  <c r="H56"/>
  <c r="G56"/>
  <c r="F56"/>
  <c r="E56"/>
  <c r="D56"/>
  <c r="C56"/>
  <c r="B56"/>
  <c r="L55"/>
  <c r="K55"/>
  <c r="J55"/>
  <c r="I55"/>
  <c r="H55"/>
  <c r="G55"/>
  <c r="F55"/>
  <c r="E55"/>
  <c r="D55"/>
  <c r="C55"/>
  <c r="B55"/>
  <c r="L54"/>
  <c r="K54"/>
  <c r="J54"/>
  <c r="I54"/>
  <c r="H54"/>
  <c r="G54"/>
  <c r="F54"/>
  <c r="E54"/>
  <c r="D54"/>
  <c r="C54"/>
  <c r="B54"/>
  <c r="L53"/>
  <c r="K53"/>
  <c r="J53"/>
  <c r="I53"/>
  <c r="H53"/>
  <c r="G53"/>
  <c r="F53"/>
  <c r="E53"/>
  <c r="D53"/>
  <c r="C53"/>
  <c r="B53"/>
  <c r="L52"/>
  <c r="K52"/>
  <c r="J52"/>
  <c r="I52"/>
  <c r="H52"/>
  <c r="G52"/>
  <c r="F52"/>
  <c r="E52"/>
  <c r="D52"/>
  <c r="C52"/>
  <c r="B52"/>
  <c r="L51"/>
  <c r="K51"/>
  <c r="J51"/>
  <c r="I51"/>
  <c r="H51"/>
  <c r="G51"/>
  <c r="F51"/>
  <c r="E51"/>
  <c r="D51"/>
  <c r="C51"/>
  <c r="B51"/>
  <c r="L50"/>
  <c r="K50"/>
  <c r="J50"/>
  <c r="I50"/>
  <c r="H50"/>
  <c r="G50"/>
  <c r="F50"/>
  <c r="E50"/>
  <c r="D50"/>
  <c r="C50"/>
  <c r="B50"/>
  <c r="L49"/>
  <c r="K49"/>
  <c r="J49"/>
  <c r="I49"/>
  <c r="H49"/>
  <c r="G49"/>
  <c r="F49"/>
  <c r="E49"/>
  <c r="D49"/>
  <c r="C49"/>
  <c r="B49"/>
  <c r="L48"/>
  <c r="K48"/>
  <c r="J48"/>
  <c r="I48"/>
  <c r="H48"/>
  <c r="G48"/>
  <c r="F48"/>
  <c r="E48"/>
  <c r="D48"/>
  <c r="C48"/>
  <c r="B48"/>
  <c r="L47"/>
  <c r="K47"/>
  <c r="J47"/>
  <c r="I47"/>
  <c r="H47"/>
  <c r="G47"/>
  <c r="F47"/>
  <c r="E47"/>
  <c r="D47"/>
  <c r="C47"/>
  <c r="B47"/>
  <c r="L46"/>
  <c r="K46"/>
  <c r="J46"/>
  <c r="I46"/>
  <c r="H46"/>
  <c r="G46"/>
  <c r="F46"/>
  <c r="E46"/>
  <c r="D46"/>
  <c r="C46"/>
  <c r="B46"/>
  <c r="L25"/>
  <c r="K25"/>
  <c r="J25"/>
  <c r="I25"/>
  <c r="H25"/>
  <c r="G25"/>
  <c r="F25"/>
  <c r="E25"/>
  <c r="D25"/>
  <c r="C25"/>
  <c r="B25"/>
  <c r="L24"/>
  <c r="K24"/>
  <c r="J24"/>
  <c r="I24"/>
  <c r="H24"/>
  <c r="G24"/>
  <c r="F24"/>
  <c r="E24"/>
  <c r="D24"/>
  <c r="C24"/>
  <c r="B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K14"/>
  <c r="L13"/>
  <c r="K13"/>
  <c r="L12"/>
  <c r="K12"/>
  <c r="L11"/>
  <c r="K11"/>
  <c r="L10"/>
  <c r="K10"/>
  <c r="L9"/>
  <c r="K9"/>
  <c r="L8"/>
  <c r="K8"/>
  <c r="L7"/>
  <c r="K7"/>
  <c r="L6"/>
  <c r="K6"/>
  <c r="L5"/>
  <c r="K5"/>
  <c r="L4"/>
  <c r="K4"/>
  <c r="C28" i="4" l="1"/>
  <c r="C24"/>
  <c r="C32"/>
  <c r="C33" l="1"/>
  <c r="D28"/>
  <c r="D33"/>
  <c r="B14"/>
  <c r="E21"/>
  <c r="C14"/>
  <c r="E22"/>
  <c r="D14"/>
  <c r="E23"/>
  <c r="E14"/>
  <c r="E25" s="1"/>
  <c r="F14"/>
  <c r="E26" s="1"/>
  <c r="G14"/>
  <c r="E27" s="1"/>
  <c r="H14"/>
  <c r="E29" s="1"/>
  <c r="I14"/>
  <c r="E30" s="1"/>
  <c r="J14"/>
  <c r="E31" s="1"/>
  <c r="F23"/>
  <c r="F21"/>
  <c r="G21"/>
  <c r="K14"/>
  <c r="K16" s="1"/>
  <c r="F22"/>
  <c r="G22"/>
  <c r="J5"/>
  <c r="J6" s="1"/>
  <c r="I5"/>
  <c r="F5"/>
  <c r="F6"/>
  <c r="E5"/>
  <c r="G5"/>
  <c r="G6" s="1"/>
  <c r="C5"/>
  <c r="C6" s="1"/>
  <c r="B5"/>
  <c r="B7" s="1"/>
  <c r="K7" s="1"/>
  <c r="C7"/>
  <c r="D5"/>
  <c r="D7"/>
  <c r="G16"/>
  <c r="G15"/>
  <c r="J15"/>
  <c r="J16"/>
  <c r="H16"/>
  <c r="H15"/>
  <c r="F15"/>
  <c r="F16"/>
  <c r="D16"/>
  <c r="C16"/>
  <c r="D15"/>
  <c r="G7"/>
  <c r="J7"/>
  <c r="N5"/>
  <c r="R10" s="1"/>
  <c r="F7"/>
  <c r="I7"/>
  <c r="N4" s="1"/>
  <c r="R9" s="1"/>
  <c r="E7"/>
  <c r="H5"/>
  <c r="H7"/>
  <c r="M5" s="1"/>
  <c r="R5" s="1"/>
  <c r="H6"/>
  <c r="D6"/>
  <c r="I6"/>
  <c r="E6"/>
  <c r="M4"/>
  <c r="R4" s="1"/>
  <c r="B6"/>
  <c r="K5"/>
  <c r="B15"/>
  <c r="B16"/>
  <c r="K15"/>
  <c r="M21"/>
  <c r="M25" s="1"/>
  <c r="M22"/>
  <c r="M23"/>
  <c r="C15"/>
  <c r="L21" s="1"/>
  <c r="L22"/>
  <c r="I15"/>
  <c r="L23"/>
  <c r="K21"/>
  <c r="E15"/>
  <c r="K22"/>
  <c r="O22" s="1"/>
  <c r="K23"/>
  <c r="N23"/>
  <c r="G23"/>
  <c r="K25"/>
  <c r="K24"/>
  <c r="E16"/>
  <c r="I16"/>
  <c r="L31"/>
  <c r="N31" s="1"/>
  <c r="L32"/>
  <c r="L33"/>
  <c r="K31"/>
  <c r="M31"/>
  <c r="K32"/>
  <c r="O32" s="1"/>
  <c r="M32"/>
  <c r="K33"/>
  <c r="M33"/>
  <c r="N33"/>
  <c r="O33"/>
  <c r="L34"/>
  <c r="M34"/>
  <c r="O31"/>
  <c r="O35" s="1"/>
  <c r="K35"/>
  <c r="M35"/>
  <c r="G31" l="1"/>
  <c r="F31"/>
  <c r="E32"/>
  <c r="G29"/>
  <c r="F29"/>
  <c r="G30"/>
  <c r="F30"/>
  <c r="K34"/>
  <c r="N32"/>
  <c r="N35" s="1"/>
  <c r="O23"/>
  <c r="E24"/>
  <c r="L35"/>
  <c r="M24"/>
  <c r="N3"/>
  <c r="R8" s="1"/>
  <c r="M3"/>
  <c r="R3" s="1"/>
  <c r="L24"/>
  <c r="N21"/>
  <c r="O21"/>
  <c r="O25" s="1"/>
  <c r="L25"/>
  <c r="F26"/>
  <c r="G26"/>
  <c r="F24"/>
  <c r="G24"/>
  <c r="K60" s="1"/>
  <c r="K6"/>
  <c r="F32"/>
  <c r="G32"/>
  <c r="K59" s="1"/>
  <c r="F27"/>
  <c r="G27"/>
  <c r="G25"/>
  <c r="E28"/>
  <c r="C46"/>
  <c r="F25"/>
  <c r="C49" s="1"/>
  <c r="C50" s="1"/>
  <c r="N22"/>
  <c r="O34" l="1"/>
  <c r="N34"/>
  <c r="C57"/>
  <c r="C58" s="1"/>
  <c r="O24"/>
  <c r="L60"/>
  <c r="F28"/>
  <c r="G28"/>
  <c r="K61" s="1"/>
  <c r="C53"/>
  <c r="C54" s="1"/>
  <c r="N25"/>
  <c r="N24"/>
  <c r="E33"/>
  <c r="G33" l="1"/>
  <c r="C42"/>
  <c r="C43" s="1"/>
  <c r="F33"/>
  <c r="C39" s="1"/>
  <c r="C40" s="1"/>
  <c r="C55" s="1"/>
  <c r="I45" s="1"/>
  <c r="J45" s="1"/>
  <c r="C59"/>
  <c r="I46" s="1"/>
  <c r="J46" s="1"/>
  <c r="M61"/>
  <c r="L61"/>
  <c r="C51" l="1"/>
  <c r="C61" s="1"/>
  <c r="I47" s="1"/>
  <c r="J47" s="1"/>
  <c r="C47"/>
  <c r="C44"/>
  <c r="I44" s="1"/>
  <c r="J44" s="1"/>
  <c r="I49" l="1"/>
  <c r="C63"/>
  <c r="I48" s="1"/>
  <c r="J48" s="1"/>
  <c r="I53" s="1"/>
  <c r="K45" l="1"/>
  <c r="K46"/>
  <c r="K47"/>
  <c r="I61" l="1"/>
  <c r="I60"/>
</calcChain>
</file>

<file path=xl/sharedStrings.xml><?xml version="1.0" encoding="utf-8"?>
<sst xmlns="http://schemas.openxmlformats.org/spreadsheetml/2006/main" count="240" uniqueCount="88">
  <si>
    <t>Panelis</t>
  </si>
  <si>
    <t>Perlakuan</t>
  </si>
  <si>
    <t>Jumlah</t>
  </si>
  <si>
    <t>Rata-rata</t>
  </si>
  <si>
    <t>a1b1</t>
  </si>
  <si>
    <t>a1b2</t>
  </si>
  <si>
    <t>a1b3</t>
  </si>
  <si>
    <t>a2b1</t>
  </si>
  <si>
    <t>a2b2</t>
  </si>
  <si>
    <t>a2b3</t>
  </si>
  <si>
    <t>a3b1</t>
  </si>
  <si>
    <t>a3b2</t>
  </si>
  <si>
    <t>a3b3</t>
  </si>
  <si>
    <t xml:space="preserve">Data Tranformasi </t>
  </si>
  <si>
    <t>Data asli Rasa Ulangan ke I</t>
  </si>
  <si>
    <t>Data asli Rasa Ulangan ke II</t>
  </si>
  <si>
    <t>Data asli Rasa Ulangan ke III</t>
  </si>
  <si>
    <t>Kel. Ulangan</t>
  </si>
  <si>
    <t>Nilai Total</t>
  </si>
  <si>
    <t>a</t>
  </si>
  <si>
    <t>b</t>
  </si>
  <si>
    <t>Konsentrasi</t>
  </si>
  <si>
    <t>Nilai rata-rata</t>
  </si>
  <si>
    <t>I</t>
  </si>
  <si>
    <t>7,5%</t>
  </si>
  <si>
    <t>II</t>
  </si>
  <si>
    <t>III</t>
  </si>
  <si>
    <t>Waktu</t>
  </si>
  <si>
    <t>4 jam</t>
  </si>
  <si>
    <t>Data Transformasi</t>
  </si>
  <si>
    <t>5 jam</t>
  </si>
  <si>
    <t>6 jam</t>
  </si>
  <si>
    <t xml:space="preserve">Konsentrasi Tepung </t>
  </si>
  <si>
    <r>
      <rPr>
        <sz val="12"/>
        <color theme="1"/>
        <rFont val="Times New Roman"/>
        <family val="1"/>
      </rPr>
      <t xml:space="preserve">Waktu </t>
    </r>
    <r>
      <rPr>
        <i/>
        <sz val="12"/>
        <color theme="1"/>
        <rFont val="Times New Roman"/>
        <family val="1"/>
      </rPr>
      <t>Conching</t>
    </r>
  </si>
  <si>
    <r>
      <t xml:space="preserve">Data Hasil Analisis Uji Organoleptik Terhadap </t>
    </r>
    <r>
      <rPr>
        <sz val="12"/>
        <color theme="1"/>
        <rFont val="Times New Roman"/>
        <family val="1"/>
      </rPr>
      <t>Warna  Coklat Olahan</t>
    </r>
  </si>
  <si>
    <t>a1          b1</t>
  </si>
  <si>
    <t>Konsentrasi Tepung</t>
  </si>
  <si>
    <t>Ulangan</t>
  </si>
  <si>
    <t>Rata-rata Nilai</t>
  </si>
  <si>
    <t>Faktor (A)</t>
  </si>
  <si>
    <t>Faktor (B)</t>
  </si>
  <si>
    <t>Total</t>
  </si>
  <si>
    <t>a2          b2</t>
  </si>
  <si>
    <t>b1</t>
  </si>
  <si>
    <t>b2</t>
  </si>
  <si>
    <t>b3</t>
  </si>
  <si>
    <t>a3          b3</t>
  </si>
  <si>
    <t>a1</t>
  </si>
  <si>
    <t>a2</t>
  </si>
  <si>
    <t>a3</t>
  </si>
  <si>
    <t>FK</t>
  </si>
  <si>
    <t>JKK(Kelompok)</t>
  </si>
  <si>
    <t>Sumber Keragaman</t>
  </si>
  <si>
    <t>Derajat Bebas (DB)</t>
  </si>
  <si>
    <t>Jumlah Kuadrat (JK)</t>
  </si>
  <si>
    <t>Kuadrat Tengah (KT)</t>
  </si>
  <si>
    <t>F Hitung</t>
  </si>
  <si>
    <t>F Tabel 5%</t>
  </si>
  <si>
    <t>Kelompok</t>
  </si>
  <si>
    <t>tn</t>
  </si>
  <si>
    <t>JKT(Total)</t>
  </si>
  <si>
    <t>Interaksi (AB)</t>
  </si>
  <si>
    <t>Galat</t>
  </si>
  <si>
    <t>JKP(Perlakuan)</t>
  </si>
  <si>
    <t>JKFaktor (A)</t>
  </si>
  <si>
    <t>JKFaktor (B)</t>
  </si>
  <si>
    <t>JK Interaksi (AB)</t>
  </si>
  <si>
    <t>JKG</t>
  </si>
  <si>
    <r>
      <t xml:space="preserve">Waktu </t>
    </r>
    <r>
      <rPr>
        <b/>
        <i/>
        <sz val="12"/>
        <color theme="1"/>
        <rFont val="Times New Roman"/>
        <family val="1"/>
      </rPr>
      <t>Conching</t>
    </r>
  </si>
  <si>
    <r>
      <t xml:space="preserve">Data Total Faktor Konsentrasi Tepung Kacang Koro Pedang dan Waktu </t>
    </r>
    <r>
      <rPr>
        <b/>
        <i/>
        <sz val="12"/>
        <color theme="1"/>
        <rFont val="Times New Roman"/>
        <family val="1"/>
      </rPr>
      <t xml:space="preserve">Conching </t>
    </r>
    <r>
      <rPr>
        <b/>
        <sz val="12"/>
        <color theme="1"/>
        <rFont val="Times New Roman"/>
        <family val="1"/>
      </rPr>
      <t>Terhadap Karakteristik Coklat Olahan</t>
    </r>
  </si>
  <si>
    <r>
      <t xml:space="preserve">Data Total Rata-rata Faktor Konsentrasi Tepung Kacang Koro Pedang dan Waktu </t>
    </r>
    <r>
      <rPr>
        <b/>
        <i/>
        <sz val="12"/>
        <color theme="1"/>
        <rFont val="Times New Roman"/>
        <family val="1"/>
      </rPr>
      <t xml:space="preserve">Conching </t>
    </r>
    <r>
      <rPr>
        <b/>
        <sz val="12"/>
        <color theme="1"/>
        <rFont val="Times New Roman"/>
        <family val="1"/>
      </rPr>
      <t>Terhadap Karakteristik Coklat Olahan</t>
    </r>
  </si>
  <si>
    <r>
      <t xml:space="preserve">Waktu </t>
    </r>
    <r>
      <rPr>
        <i/>
        <sz val="12"/>
        <color rgb="FF000000"/>
        <rFont val="Times New Roman"/>
        <family val="1"/>
      </rPr>
      <t>Conching</t>
    </r>
    <r>
      <rPr>
        <sz val="12"/>
        <color rgb="FF000000"/>
        <rFont val="Times New Roman"/>
        <family val="1"/>
      </rPr>
      <t xml:space="preserve"> (B)</t>
    </r>
  </si>
  <si>
    <r>
      <t xml:space="preserve">Analisis Variansi Pengaruh Jenis Konsentrasi Tepung Kacang Koro Pedang dan Waktu </t>
    </r>
    <r>
      <rPr>
        <b/>
        <i/>
        <sz val="12"/>
        <color theme="1"/>
        <rFont val="Times New Roman"/>
        <family val="1"/>
      </rPr>
      <t>Conching</t>
    </r>
  </si>
  <si>
    <t>*</t>
  </si>
  <si>
    <r>
      <t>S</t>
    </r>
    <r>
      <rPr>
        <vertAlign val="subscript"/>
        <sz val="12"/>
        <color rgb="FF000000"/>
        <rFont val="Times New Roman"/>
        <family val="1"/>
      </rPr>
      <t xml:space="preserve">ŷ </t>
    </r>
    <r>
      <rPr>
        <sz val="12"/>
        <color rgb="FF000000"/>
        <rFont val="Times New Roman"/>
        <family val="1"/>
      </rPr>
      <t xml:space="preserve"> </t>
    </r>
  </si>
  <si>
    <r>
      <t>= (KTG/n)</t>
    </r>
    <r>
      <rPr>
        <vertAlign val="superscript"/>
        <sz val="12"/>
        <color rgb="FF000000"/>
        <rFont val="Times New Roman"/>
        <family val="1"/>
      </rPr>
      <t xml:space="preserve"> 0 ,5</t>
    </r>
  </si>
  <si>
    <t>Faktor Konsentrasi Tepung Kacang Koro Terhadap Coklat Olahan</t>
  </si>
  <si>
    <t>SSR 5%</t>
  </si>
  <si>
    <t>LSR 5%</t>
  </si>
  <si>
    <t>Kode Sampel</t>
  </si>
  <si>
    <t>Nilai Rata-rata</t>
  </si>
  <si>
    <t xml:space="preserve">Perlakuan </t>
  </si>
  <si>
    <t>Taraf Nyata 5%</t>
  </si>
  <si>
    <t>-</t>
  </si>
  <si>
    <t>Konsentrasi Tepung (A)</t>
  </si>
  <si>
    <t>a1      (7,5%)</t>
  </si>
  <si>
    <t>a3     (15%)</t>
  </si>
  <si>
    <t>a2       (10%)</t>
  </si>
</sst>
</file>

<file path=xl/styles.xml><?xml version="1.0" encoding="utf-8"?>
<styleSheet xmlns="http://schemas.openxmlformats.org/spreadsheetml/2006/main">
  <numFmts count="1">
    <numFmt numFmtId="164" formatCode="0.00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i/>
      <sz val="12"/>
      <color rgb="FF000000"/>
      <name val="Times New Roman"/>
      <family val="1"/>
    </font>
    <font>
      <vertAlign val="subscript"/>
      <sz val="12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2">
    <xf numFmtId="0" fontId="0" fillId="0" borderId="0"/>
    <xf numFmtId="0" fontId="9" fillId="0" borderId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6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9" fontId="3" fillId="0" borderId="5" xfId="0" applyNumberFormat="1" applyFont="1" applyBorder="1" applyAlignment="1">
      <alignment horizontal="center"/>
    </xf>
    <xf numFmtId="9" fontId="2" fillId="0" borderId="5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left"/>
    </xf>
    <xf numFmtId="164" fontId="14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4" xfId="1" applyNumberFormat="1" applyFont="1" applyBorder="1" applyAlignment="1">
      <alignment horizontal="center"/>
    </xf>
    <xf numFmtId="2" fontId="3" fillId="0" borderId="4" xfId="1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6" fillId="0" borderId="0" xfId="1" applyNumberFormat="1" applyFont="1"/>
    <xf numFmtId="2" fontId="3" fillId="0" borderId="0" xfId="1" applyNumberFormat="1" applyFont="1"/>
    <xf numFmtId="2" fontId="9" fillId="0" borderId="0" xfId="1" applyNumberFormat="1"/>
    <xf numFmtId="2" fontId="0" fillId="0" borderId="0" xfId="0" applyNumberFormat="1" applyAlignment="1">
      <alignment horizontal="center"/>
    </xf>
    <xf numFmtId="2" fontId="3" fillId="0" borderId="0" xfId="0" applyNumberFormat="1" applyFont="1"/>
    <xf numFmtId="2" fontId="0" fillId="0" borderId="0" xfId="0" applyNumberFormat="1"/>
    <xf numFmtId="2" fontId="5" fillId="0" borderId="0" xfId="1" applyNumberFormat="1" applyFont="1"/>
    <xf numFmtId="2" fontId="13" fillId="0" borderId="0" xfId="1" applyNumberFormat="1" applyFont="1"/>
    <xf numFmtId="2" fontId="4" fillId="0" borderId="6" xfId="1" applyNumberFormat="1" applyFont="1" applyBorder="1" applyAlignment="1">
      <alignment horizontal="center"/>
    </xf>
    <xf numFmtId="2" fontId="4" fillId="0" borderId="7" xfId="1" applyNumberFormat="1" applyFont="1" applyBorder="1" applyAlignment="1">
      <alignment horizontal="center"/>
    </xf>
    <xf numFmtId="2" fontId="4" fillId="0" borderId="8" xfId="1" applyNumberFormat="1" applyFont="1" applyBorder="1" applyAlignment="1">
      <alignment horizontal="center"/>
    </xf>
    <xf numFmtId="2" fontId="4" fillId="0" borderId="9" xfId="1" applyNumberFormat="1" applyFont="1" applyBorder="1" applyAlignment="1">
      <alignment horizontal="center"/>
    </xf>
    <xf numFmtId="2" fontId="4" fillId="0" borderId="10" xfId="1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4" fillId="0" borderId="11" xfId="1" applyNumberFormat="1" applyFont="1" applyBorder="1" applyAlignment="1">
      <alignment horizontal="center"/>
    </xf>
    <xf numFmtId="2" fontId="4" fillId="0" borderId="4" xfId="1" applyNumberFormat="1" applyFont="1" applyBorder="1" applyAlignment="1">
      <alignment horizontal="center"/>
    </xf>
    <xf numFmtId="2" fontId="4" fillId="0" borderId="12" xfId="1" applyNumberFormat="1" applyFont="1" applyBorder="1" applyAlignment="1">
      <alignment horizontal="center"/>
    </xf>
    <xf numFmtId="2" fontId="6" fillId="0" borderId="3" xfId="1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</cellXfs>
  <cellStyles count="2">
    <cellStyle name="Normal" xfId="0" builtinId="0"/>
    <cellStyle name="Normal 5" xfId="1"/>
  </cellStyles>
  <dxfs count="0"/>
  <tableStyles count="0" defaultTableStyle="TableStyleMedium9" defaultPivotStyle="PivotStyleLight16"/>
  <colors>
    <mruColors>
      <color rgb="FFFF6600"/>
      <color rgb="FFFF9933"/>
      <color rgb="FFFF33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view3D>
      <c:rAngAx val="1"/>
    </c:view3D>
    <c:plotArea>
      <c:layout>
        <c:manualLayout>
          <c:layoutTarget val="inner"/>
          <c:xMode val="edge"/>
          <c:yMode val="edge"/>
          <c:x val="0.13690507436570429"/>
          <c:y val="2.8252405949256338E-2"/>
          <c:w val="0.58942957130358764"/>
          <c:h val="0.77412766112569265"/>
        </c:manualLayout>
      </c:layout>
      <c:bar3DChart>
        <c:barDir val="col"/>
        <c:grouping val="clustered"/>
        <c:ser>
          <c:idx val="1"/>
          <c:order val="0"/>
          <c:tx>
            <c:strRef>
              <c:f>COUNT!$A$19</c:f>
              <c:strCache>
                <c:ptCount val="1"/>
                <c:pt idx="0">
                  <c:v>Konsentrasi Tepung</c:v>
                </c:pt>
              </c:strCache>
            </c:strRef>
          </c:tx>
          <c:cat>
            <c:strRef>
              <c:f>[1]COUNT!$T$18:$T$20</c:f>
              <c:strCache>
                <c:ptCount val="3"/>
                <c:pt idx="0">
                  <c:v>a1          b1</c:v>
                </c:pt>
                <c:pt idx="1">
                  <c:v>a2          b2</c:v>
                </c:pt>
                <c:pt idx="2">
                  <c:v>a3          b3</c:v>
                </c:pt>
              </c:strCache>
            </c:strRef>
          </c:cat>
          <c:val>
            <c:numRef>
              <c:f>COUNT!$R$3:$R$5</c:f>
              <c:numCache>
                <c:formatCode>0.00</c:formatCode>
                <c:ptCount val="3"/>
                <c:pt idx="0">
                  <c:v>4.9833333333333343</c:v>
                </c:pt>
                <c:pt idx="1">
                  <c:v>5.1944444444444438</c:v>
                </c:pt>
                <c:pt idx="2">
                  <c:v>4.8999999999999995</c:v>
                </c:pt>
              </c:numCache>
            </c:numRef>
          </c:val>
        </c:ser>
        <c:ser>
          <c:idx val="2"/>
          <c:order val="1"/>
          <c:tx>
            <c:strRef>
              <c:f>COUNT!$B$19</c:f>
              <c:strCache>
                <c:ptCount val="1"/>
                <c:pt idx="0">
                  <c:v>Waktu Conching</c:v>
                </c:pt>
              </c:strCache>
            </c:strRef>
          </c:tx>
          <c:dPt>
            <c:idx val="0"/>
            <c:spPr>
              <a:solidFill>
                <a:srgbClr val="92D050"/>
              </a:solidFill>
            </c:spPr>
          </c:dPt>
          <c:dPt>
            <c:idx val="1"/>
            <c:spPr>
              <a:solidFill>
                <a:srgbClr val="92D050"/>
              </a:solidFill>
            </c:spPr>
          </c:dPt>
          <c:dPt>
            <c:idx val="2"/>
            <c:spPr>
              <a:solidFill>
                <a:srgbClr val="92D050"/>
              </a:solidFill>
            </c:spPr>
          </c:dPt>
          <c:cat>
            <c:strRef>
              <c:f>[1]COUNT!$T$18:$T$20</c:f>
              <c:strCache>
                <c:ptCount val="3"/>
                <c:pt idx="0">
                  <c:v>a1          b1</c:v>
                </c:pt>
                <c:pt idx="1">
                  <c:v>a2          b2</c:v>
                </c:pt>
                <c:pt idx="2">
                  <c:v>a3          b3</c:v>
                </c:pt>
              </c:strCache>
            </c:strRef>
          </c:cat>
          <c:val>
            <c:numRef>
              <c:f>COUNT!$R$8:$R$10</c:f>
              <c:numCache>
                <c:formatCode>0.00</c:formatCode>
                <c:ptCount val="3"/>
                <c:pt idx="0">
                  <c:v>4.9611111111111121</c:v>
                </c:pt>
                <c:pt idx="1">
                  <c:v>4.9833333333333334</c:v>
                </c:pt>
                <c:pt idx="2">
                  <c:v>5.1333333333333329</c:v>
                </c:pt>
              </c:numCache>
            </c:numRef>
          </c:val>
        </c:ser>
        <c:shape val="box"/>
        <c:axId val="89824640"/>
        <c:axId val="89843584"/>
        <c:axId val="0"/>
      </c:bar3DChart>
      <c:catAx>
        <c:axId val="898246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Faktor</a:t>
                </a:r>
              </a:p>
            </c:rich>
          </c:tx>
        </c:title>
        <c:majorTickMark val="none"/>
        <c:tickLblPos val="nextTo"/>
        <c:crossAx val="89843584"/>
        <c:crosses val="autoZero"/>
        <c:auto val="1"/>
        <c:lblAlgn val="ctr"/>
        <c:lblOffset val="100"/>
      </c:catAx>
      <c:valAx>
        <c:axId val="898435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Nilai Rata-rata</a:t>
                </a:r>
              </a:p>
            </c:rich>
          </c:tx>
        </c:title>
        <c:numFmt formatCode="0.00" sourceLinked="1"/>
        <c:tickLblPos val="nextTo"/>
        <c:crossAx val="89824640"/>
        <c:crosses val="autoZero"/>
        <c:crossBetween val="between"/>
      </c:valAx>
      <c:spPr>
        <a:scene3d>
          <a:camera prst="orthographicFront"/>
          <a:lightRig rig="threePt" dir="t"/>
        </a:scene3d>
        <a:sp3d>
          <a:bevelB h="6350"/>
        </a:sp3d>
      </c:spPr>
    </c:plotArea>
    <c:legend>
      <c:legendPos val="r"/>
    </c:legend>
    <c:plotVisOnly val="1"/>
  </c:chart>
  <c:spPr>
    <a:gradFill flip="none" rotWithShape="1">
      <a:gsLst>
        <a:gs pos="0">
          <a:schemeClr val="bg2">
            <a:lumMod val="90000"/>
          </a:schemeClr>
        </a:gs>
        <a:gs pos="64999">
          <a:srgbClr val="F0EBD5"/>
        </a:gs>
        <a:gs pos="100000">
          <a:srgbClr val="D1C39F"/>
        </a:gs>
      </a:gsLst>
      <a:lin ang="0" scaled="0"/>
      <a:tileRect/>
    </a:gradFill>
    <a:ln cap="flat">
      <a:solidFill>
        <a:schemeClr val="tx1"/>
      </a:solidFill>
    </a:ln>
    <a:effectLst/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COUNT!$R$2</c:f>
              <c:strCache>
                <c:ptCount val="1"/>
                <c:pt idx="0">
                  <c:v>Nilai rata-rata</c:v>
                </c:pt>
              </c:strCache>
            </c:strRef>
          </c:tx>
          <c:dPt>
            <c:idx val="0"/>
            <c:spPr>
              <a:solidFill>
                <a:srgbClr val="00B0F0"/>
              </a:solidFill>
            </c:spPr>
          </c:dPt>
          <c:dPt>
            <c:idx val="1"/>
            <c:spPr>
              <a:solidFill>
                <a:srgbClr val="FF3399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cat>
            <c:strRef>
              <c:f>[2]COUNT!$Q$3:$Q$5</c:f>
              <c:strCache>
                <c:ptCount val="3"/>
                <c:pt idx="0">
                  <c:v>a1  (7,5%)</c:v>
                </c:pt>
                <c:pt idx="1">
                  <c:v>a2  (10%)</c:v>
                </c:pt>
                <c:pt idx="2">
                  <c:v>a3  (15%)</c:v>
                </c:pt>
              </c:strCache>
            </c:strRef>
          </c:cat>
          <c:val>
            <c:numRef>
              <c:f>COUNT!$R$3:$R$5</c:f>
              <c:numCache>
                <c:formatCode>0.00</c:formatCode>
                <c:ptCount val="3"/>
                <c:pt idx="0">
                  <c:v>4.9833333333333343</c:v>
                </c:pt>
                <c:pt idx="1">
                  <c:v>5.1944444444444438</c:v>
                </c:pt>
                <c:pt idx="2">
                  <c:v>4.8999999999999995</c:v>
                </c:pt>
              </c:numCache>
            </c:numRef>
          </c:val>
        </c:ser>
        <c:shape val="box"/>
        <c:axId val="90115072"/>
        <c:axId val="90154112"/>
        <c:axId val="0"/>
      </c:bar3DChart>
      <c:catAx>
        <c:axId val="901150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Konsentrasi Tepung Kacang Koro Pedang</a:t>
                </a:r>
              </a:p>
            </c:rich>
          </c:tx>
          <c:layout>
            <c:manualLayout>
              <c:xMode val="edge"/>
              <c:yMode val="edge"/>
              <c:x val="0.26494706911636046"/>
              <c:y val="0.87213619130941966"/>
            </c:manualLayout>
          </c:layout>
        </c:title>
        <c:majorTickMark val="none"/>
        <c:tickLblPos val="nextTo"/>
        <c:crossAx val="90154112"/>
        <c:crosses val="autoZero"/>
        <c:auto val="1"/>
        <c:lblAlgn val="ctr"/>
        <c:lblOffset val="100"/>
      </c:catAx>
      <c:valAx>
        <c:axId val="901541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Nilai</a:t>
                </a:r>
                <a:r>
                  <a:rPr lang="en-US" baseline="0"/>
                  <a:t> Rata-rata</a:t>
                </a:r>
                <a:endParaRPr lang="en-US"/>
              </a:p>
            </c:rich>
          </c:tx>
          <c:layout/>
        </c:title>
        <c:numFmt formatCode="0.00" sourceLinked="1"/>
        <c:tickLblPos val="nextTo"/>
        <c:crossAx val="90115072"/>
        <c:crosses val="autoZero"/>
        <c:crossBetween val="between"/>
      </c:valAx>
    </c:plotArea>
    <c:plotVisOnly val="1"/>
  </c:chart>
  <c:spPr>
    <a:gradFill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0"/>
    </a:gradFill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COUNT!$J$25</c:f>
              <c:strCache>
                <c:ptCount val="1"/>
                <c:pt idx="0">
                  <c:v>Rata-rata</c:v>
                </c:pt>
              </c:strCache>
            </c:strRef>
          </c:tx>
          <c:dPt>
            <c:idx val="0"/>
            <c:spPr>
              <a:solidFill>
                <a:srgbClr val="00B0F0"/>
              </a:solidFill>
            </c:spPr>
          </c:dPt>
          <c:dPt>
            <c:idx val="1"/>
            <c:spPr>
              <a:solidFill>
                <a:srgbClr val="FF3399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cat>
            <c:strRef>
              <c:f>COUNT!$S$32:$S$34</c:f>
              <c:strCache>
                <c:ptCount val="3"/>
                <c:pt idx="0">
                  <c:v>a1      (7,5%)</c:v>
                </c:pt>
                <c:pt idx="1">
                  <c:v>a2       (10%)</c:v>
                </c:pt>
                <c:pt idx="2">
                  <c:v>a3     (15%)</c:v>
                </c:pt>
              </c:strCache>
            </c:strRef>
          </c:cat>
          <c:val>
            <c:numRef>
              <c:f>COUNT!$O$21:$O$23</c:f>
              <c:numCache>
                <c:formatCode>0.00</c:formatCode>
                <c:ptCount val="3"/>
                <c:pt idx="0">
                  <c:v>6.9600452314747221</c:v>
                </c:pt>
                <c:pt idx="1">
                  <c:v>7.1171444810601523</c:v>
                </c:pt>
                <c:pt idx="2">
                  <c:v>6.9195009970914656</c:v>
                </c:pt>
              </c:numCache>
            </c:numRef>
          </c:val>
        </c:ser>
        <c:shape val="box"/>
        <c:axId val="90175360"/>
        <c:axId val="90181632"/>
        <c:axId val="0"/>
      </c:bar3DChart>
      <c:catAx>
        <c:axId val="901753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Konsentrasi Tepung Kacang Koro Pedang</a:t>
                </a:r>
              </a:p>
            </c:rich>
          </c:tx>
          <c:layout>
            <c:manualLayout>
              <c:xMode val="edge"/>
              <c:yMode val="edge"/>
              <c:x val="0.26494706911636046"/>
              <c:y val="0.87213619130941966"/>
            </c:manualLayout>
          </c:layout>
        </c:title>
        <c:numFmt formatCode="General" sourceLinked="1"/>
        <c:majorTickMark val="none"/>
        <c:tickLblPos val="nextTo"/>
        <c:crossAx val="90181632"/>
        <c:crosses val="autoZero"/>
        <c:auto val="1"/>
        <c:lblAlgn val="ctr"/>
        <c:lblOffset val="100"/>
      </c:catAx>
      <c:valAx>
        <c:axId val="9018163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Nilai</a:t>
                </a:r>
                <a:r>
                  <a:rPr lang="en-US" baseline="0"/>
                  <a:t> Rata-rata</a:t>
                </a:r>
                <a:endParaRPr lang="en-US"/>
              </a:p>
            </c:rich>
          </c:tx>
          <c:layout/>
        </c:title>
        <c:numFmt formatCode="0.00" sourceLinked="1"/>
        <c:tickLblPos val="nextTo"/>
        <c:crossAx val="90175360"/>
        <c:crosses val="autoZero"/>
        <c:crossBetween val="between"/>
      </c:valAx>
    </c:plotArea>
    <c:plotVisOnly val="1"/>
  </c:chart>
  <c:spPr>
    <a:gradFill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0"/>
    </a:gradFill>
    <a:ln w="25400">
      <a:solidFill>
        <a:schemeClr val="tx1"/>
      </a:solidFill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561975</xdr:colOff>
      <xdr:row>1</xdr:row>
      <xdr:rowOff>57150</xdr:rowOff>
    </xdr:from>
    <xdr:to>
      <xdr:col>26</xdr:col>
      <xdr:colOff>257175</xdr:colOff>
      <xdr:row>15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66</xdr:row>
      <xdr:rowOff>0</xdr:rowOff>
    </xdr:from>
    <xdr:to>
      <xdr:col>14</xdr:col>
      <xdr:colOff>0</xdr:colOff>
      <xdr:row>80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0</xdr:colOff>
      <xdr:row>22</xdr:row>
      <xdr:rowOff>0</xdr:rowOff>
    </xdr:from>
    <xdr:to>
      <xdr:col>29</xdr:col>
      <xdr:colOff>304800</xdr:colOff>
      <xdr:row>35</xdr:row>
      <xdr:rowOff>142875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Ria%20Melanti\Application%20Data\Microsoft\Excel\WAR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Ria%20Melanti\Application%20Data\Microsoft\Excel\EXCEL%20syiiiiiiiip\AROMA%20N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LANGAN I"/>
      <sheetName val="ULANGAN II"/>
      <sheetName val="ULANGAN III"/>
      <sheetName val="COUNT"/>
    </sheetNames>
    <sheetDataSet>
      <sheetData sheetId="0" refreshError="1"/>
      <sheetData sheetId="1" refreshError="1"/>
      <sheetData sheetId="2" refreshError="1"/>
      <sheetData sheetId="3">
        <row r="3">
          <cell r="R3">
            <v>5.1111111111111107</v>
          </cell>
        </row>
        <row r="18">
          <cell r="T18" t="str">
            <v>a1          b1</v>
          </cell>
        </row>
        <row r="19">
          <cell r="T19" t="str">
            <v>a2          b2</v>
          </cell>
        </row>
        <row r="20">
          <cell r="T20" t="str">
            <v>a3          b3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LANGAN I"/>
      <sheetName val="ULANGAN II"/>
      <sheetName val="ULANGAN III"/>
      <sheetName val="COUNT"/>
    </sheetNames>
    <sheetDataSet>
      <sheetData sheetId="0"/>
      <sheetData sheetId="1"/>
      <sheetData sheetId="2"/>
      <sheetData sheetId="3">
        <row r="2">
          <cell r="R2" t="str">
            <v>Nilai rata-rata</v>
          </cell>
        </row>
        <row r="3">
          <cell r="Q3" t="str">
            <v>a1  (7,5%)</v>
          </cell>
        </row>
        <row r="4">
          <cell r="Q4" t="str">
            <v>a2  (10%)</v>
          </cell>
        </row>
        <row r="5">
          <cell r="Q5" t="str">
            <v>a3  (15%)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opLeftCell="A67" workbookViewId="0">
      <selection activeCell="N63" sqref="N63"/>
    </sheetView>
  </sheetViews>
  <sheetFormatPr defaultRowHeight="15"/>
  <sheetData>
    <row r="1" spans="1:12" ht="15.7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 t="s">
        <v>0</v>
      </c>
      <c r="B2" s="2" t="s">
        <v>1</v>
      </c>
      <c r="C2" s="2"/>
      <c r="D2" s="2"/>
      <c r="E2" s="2"/>
      <c r="F2" s="2"/>
      <c r="G2" s="2"/>
      <c r="H2" s="2"/>
      <c r="I2" s="2"/>
      <c r="J2" s="2"/>
      <c r="K2" s="2" t="s">
        <v>2</v>
      </c>
      <c r="L2" s="2" t="s">
        <v>3</v>
      </c>
    </row>
    <row r="3" spans="1:12" ht="15.75">
      <c r="A3" s="2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/>
      <c r="L3" s="2"/>
    </row>
    <row r="4" spans="1:12" ht="15.75">
      <c r="A4" s="3">
        <v>1</v>
      </c>
      <c r="B4" s="3">
        <v>6</v>
      </c>
      <c r="C4" s="3">
        <v>6</v>
      </c>
      <c r="D4" s="3">
        <v>5</v>
      </c>
      <c r="E4" s="3">
        <v>6</v>
      </c>
      <c r="F4" s="3">
        <v>6</v>
      </c>
      <c r="G4" s="3">
        <v>5</v>
      </c>
      <c r="H4" s="3">
        <v>5</v>
      </c>
      <c r="I4" s="3">
        <v>6</v>
      </c>
      <c r="J4" s="3">
        <v>5</v>
      </c>
      <c r="K4" s="3">
        <f>SUM(B4:J4)</f>
        <v>50</v>
      </c>
      <c r="L4" s="33">
        <f>AVERAGE(B4:J4)</f>
        <v>5.5555555555555554</v>
      </c>
    </row>
    <row r="5" spans="1:12" ht="15.75">
      <c r="A5" s="3">
        <v>2</v>
      </c>
      <c r="B5" s="3">
        <v>4</v>
      </c>
      <c r="C5" s="3">
        <v>7</v>
      </c>
      <c r="D5" s="3">
        <v>6</v>
      </c>
      <c r="E5" s="3">
        <v>6</v>
      </c>
      <c r="F5" s="3">
        <v>6</v>
      </c>
      <c r="G5" s="3">
        <v>6</v>
      </c>
      <c r="H5" s="3">
        <v>6</v>
      </c>
      <c r="I5" s="3">
        <v>6</v>
      </c>
      <c r="J5" s="3">
        <v>5</v>
      </c>
      <c r="K5" s="3">
        <f t="shared" ref="K5:K18" si="0">SUM(B5:J5)</f>
        <v>52</v>
      </c>
      <c r="L5" s="33">
        <f t="shared" ref="L5:L18" si="1">AVERAGE(B5:J5)</f>
        <v>5.7777777777777777</v>
      </c>
    </row>
    <row r="6" spans="1:12" ht="15.75">
      <c r="A6" s="3">
        <v>3</v>
      </c>
      <c r="B6" s="3">
        <v>4</v>
      </c>
      <c r="C6" s="3">
        <v>7</v>
      </c>
      <c r="D6" s="3">
        <v>7</v>
      </c>
      <c r="E6" s="3">
        <v>4</v>
      </c>
      <c r="F6" s="3">
        <v>6</v>
      </c>
      <c r="G6" s="3">
        <v>4</v>
      </c>
      <c r="H6" s="3">
        <v>7</v>
      </c>
      <c r="I6" s="3">
        <v>6</v>
      </c>
      <c r="J6" s="3">
        <v>7</v>
      </c>
      <c r="K6" s="3">
        <f t="shared" si="0"/>
        <v>52</v>
      </c>
      <c r="L6" s="33">
        <f t="shared" si="1"/>
        <v>5.7777777777777777</v>
      </c>
    </row>
    <row r="7" spans="1:12" ht="15.75">
      <c r="A7" s="3">
        <v>4</v>
      </c>
      <c r="B7" s="3">
        <v>4</v>
      </c>
      <c r="C7" s="3">
        <v>5</v>
      </c>
      <c r="D7" s="3">
        <v>6</v>
      </c>
      <c r="E7" s="3">
        <v>2</v>
      </c>
      <c r="F7" s="3">
        <v>5</v>
      </c>
      <c r="G7" s="3">
        <v>5</v>
      </c>
      <c r="H7" s="3">
        <v>5</v>
      </c>
      <c r="I7" s="3">
        <v>5</v>
      </c>
      <c r="J7" s="3">
        <v>5</v>
      </c>
      <c r="K7" s="3">
        <f t="shared" si="0"/>
        <v>42</v>
      </c>
      <c r="L7" s="33">
        <f t="shared" si="1"/>
        <v>4.666666666666667</v>
      </c>
    </row>
    <row r="8" spans="1:12" ht="15.75">
      <c r="A8" s="3">
        <v>5</v>
      </c>
      <c r="B8" s="3">
        <v>7</v>
      </c>
      <c r="C8" s="3">
        <v>6</v>
      </c>
      <c r="D8" s="3">
        <v>6</v>
      </c>
      <c r="E8" s="3">
        <v>5</v>
      </c>
      <c r="F8" s="3">
        <v>6</v>
      </c>
      <c r="G8" s="3">
        <v>5</v>
      </c>
      <c r="H8" s="3">
        <v>6</v>
      </c>
      <c r="I8" s="3">
        <v>5</v>
      </c>
      <c r="J8" s="3">
        <v>6</v>
      </c>
      <c r="K8" s="3">
        <f t="shared" si="0"/>
        <v>52</v>
      </c>
      <c r="L8" s="33">
        <f t="shared" si="1"/>
        <v>5.7777777777777777</v>
      </c>
    </row>
    <row r="9" spans="1:12" ht="15.75">
      <c r="A9" s="3">
        <v>6</v>
      </c>
      <c r="B9" s="3">
        <v>3</v>
      </c>
      <c r="C9" s="3">
        <v>4</v>
      </c>
      <c r="D9" s="3">
        <v>6</v>
      </c>
      <c r="E9" s="3">
        <v>5</v>
      </c>
      <c r="F9" s="3">
        <v>5</v>
      </c>
      <c r="G9" s="3">
        <v>5</v>
      </c>
      <c r="H9" s="3">
        <v>5</v>
      </c>
      <c r="I9" s="3">
        <v>5</v>
      </c>
      <c r="J9" s="3">
        <v>4</v>
      </c>
      <c r="K9" s="3">
        <f t="shared" si="0"/>
        <v>42</v>
      </c>
      <c r="L9" s="33">
        <f t="shared" si="1"/>
        <v>4.666666666666667</v>
      </c>
    </row>
    <row r="10" spans="1:12" ht="15.75">
      <c r="A10" s="3">
        <v>7</v>
      </c>
      <c r="B10" s="3">
        <v>6</v>
      </c>
      <c r="C10" s="3">
        <v>6</v>
      </c>
      <c r="D10" s="3">
        <v>6</v>
      </c>
      <c r="E10" s="3">
        <v>6</v>
      </c>
      <c r="F10" s="3">
        <v>6</v>
      </c>
      <c r="G10" s="3">
        <v>6</v>
      </c>
      <c r="H10" s="3">
        <v>6</v>
      </c>
      <c r="I10" s="3">
        <v>6</v>
      </c>
      <c r="J10" s="3">
        <v>6</v>
      </c>
      <c r="K10" s="3">
        <f t="shared" si="0"/>
        <v>54</v>
      </c>
      <c r="L10" s="33">
        <f t="shared" si="1"/>
        <v>6</v>
      </c>
    </row>
    <row r="11" spans="1:12" ht="15.75">
      <c r="A11" s="3">
        <v>8</v>
      </c>
      <c r="B11" s="3">
        <v>6</v>
      </c>
      <c r="C11" s="3">
        <v>7</v>
      </c>
      <c r="D11" s="3">
        <v>7</v>
      </c>
      <c r="E11" s="3">
        <v>6</v>
      </c>
      <c r="F11" s="3">
        <v>7</v>
      </c>
      <c r="G11" s="3">
        <v>7</v>
      </c>
      <c r="H11" s="3">
        <v>7</v>
      </c>
      <c r="I11" s="3">
        <v>7</v>
      </c>
      <c r="J11" s="3">
        <v>7</v>
      </c>
      <c r="K11" s="3">
        <f t="shared" si="0"/>
        <v>61</v>
      </c>
      <c r="L11" s="33">
        <f t="shared" si="1"/>
        <v>6.7777777777777777</v>
      </c>
    </row>
    <row r="12" spans="1:12" ht="15.75">
      <c r="A12" s="3">
        <v>9</v>
      </c>
      <c r="B12" s="3">
        <v>6</v>
      </c>
      <c r="C12" s="3">
        <v>6</v>
      </c>
      <c r="D12" s="3">
        <v>6</v>
      </c>
      <c r="E12" s="3">
        <v>7</v>
      </c>
      <c r="F12" s="3">
        <v>6</v>
      </c>
      <c r="G12" s="3">
        <v>5</v>
      </c>
      <c r="H12" s="3">
        <v>3</v>
      </c>
      <c r="I12" s="3">
        <v>4</v>
      </c>
      <c r="J12" s="3">
        <v>6</v>
      </c>
      <c r="K12" s="3">
        <f t="shared" si="0"/>
        <v>49</v>
      </c>
      <c r="L12" s="33">
        <f t="shared" si="1"/>
        <v>5.4444444444444446</v>
      </c>
    </row>
    <row r="13" spans="1:12" ht="15.75">
      <c r="A13" s="3">
        <v>10</v>
      </c>
      <c r="B13" s="3">
        <v>6</v>
      </c>
      <c r="C13" s="3">
        <v>5</v>
      </c>
      <c r="D13" s="3">
        <v>5</v>
      </c>
      <c r="E13" s="3">
        <v>5</v>
      </c>
      <c r="F13" s="3">
        <v>5</v>
      </c>
      <c r="G13" s="3">
        <v>6</v>
      </c>
      <c r="H13" s="3">
        <v>5</v>
      </c>
      <c r="I13" s="3">
        <v>5</v>
      </c>
      <c r="J13" s="3">
        <v>6</v>
      </c>
      <c r="K13" s="3">
        <f t="shared" si="0"/>
        <v>48</v>
      </c>
      <c r="L13" s="33">
        <f t="shared" si="1"/>
        <v>5.333333333333333</v>
      </c>
    </row>
    <row r="14" spans="1:12" ht="15.75">
      <c r="A14" s="3">
        <v>11</v>
      </c>
      <c r="B14" s="3">
        <v>6</v>
      </c>
      <c r="C14" s="3">
        <v>6</v>
      </c>
      <c r="D14" s="3">
        <v>6</v>
      </c>
      <c r="E14" s="3">
        <v>6</v>
      </c>
      <c r="F14" s="3">
        <v>6</v>
      </c>
      <c r="G14" s="3">
        <v>6</v>
      </c>
      <c r="H14" s="3">
        <v>7</v>
      </c>
      <c r="I14" s="3">
        <v>5</v>
      </c>
      <c r="J14" s="3">
        <v>5</v>
      </c>
      <c r="K14" s="3">
        <f t="shared" si="0"/>
        <v>53</v>
      </c>
      <c r="L14" s="33">
        <f t="shared" si="1"/>
        <v>5.8888888888888893</v>
      </c>
    </row>
    <row r="15" spans="1:12" ht="15.75">
      <c r="A15" s="3">
        <v>12</v>
      </c>
      <c r="B15" s="3">
        <v>3</v>
      </c>
      <c r="C15" s="3">
        <v>4</v>
      </c>
      <c r="D15" s="3">
        <v>7</v>
      </c>
      <c r="E15" s="3">
        <v>4</v>
      </c>
      <c r="F15" s="3">
        <v>6</v>
      </c>
      <c r="G15" s="3">
        <v>5</v>
      </c>
      <c r="H15" s="3">
        <v>4</v>
      </c>
      <c r="I15" s="3">
        <v>5</v>
      </c>
      <c r="J15" s="3">
        <v>5</v>
      </c>
      <c r="K15" s="3">
        <f t="shared" si="0"/>
        <v>43</v>
      </c>
      <c r="L15" s="33">
        <f t="shared" si="1"/>
        <v>4.7777777777777777</v>
      </c>
    </row>
    <row r="16" spans="1:12" ht="15.75">
      <c r="A16" s="3">
        <v>13</v>
      </c>
      <c r="B16" s="3">
        <v>5</v>
      </c>
      <c r="C16" s="3">
        <v>6</v>
      </c>
      <c r="D16" s="3">
        <v>6</v>
      </c>
      <c r="E16" s="3">
        <v>6</v>
      </c>
      <c r="F16" s="3">
        <v>6</v>
      </c>
      <c r="G16" s="3">
        <v>6</v>
      </c>
      <c r="H16" s="3">
        <v>6</v>
      </c>
      <c r="I16" s="3">
        <v>6</v>
      </c>
      <c r="J16" s="3">
        <v>3</v>
      </c>
      <c r="K16" s="3">
        <f t="shared" si="0"/>
        <v>50</v>
      </c>
      <c r="L16" s="33">
        <f t="shared" si="1"/>
        <v>5.5555555555555554</v>
      </c>
    </row>
    <row r="17" spans="1:12" ht="15.75">
      <c r="A17" s="3">
        <v>14</v>
      </c>
      <c r="B17" s="3">
        <v>6</v>
      </c>
      <c r="C17" s="3">
        <v>2</v>
      </c>
      <c r="D17" s="3">
        <v>5</v>
      </c>
      <c r="E17" s="3">
        <v>5</v>
      </c>
      <c r="F17" s="3">
        <v>2</v>
      </c>
      <c r="G17" s="3">
        <v>5</v>
      </c>
      <c r="H17" s="3">
        <v>5</v>
      </c>
      <c r="I17" s="3">
        <v>5</v>
      </c>
      <c r="J17" s="3">
        <v>5</v>
      </c>
      <c r="K17" s="3">
        <f t="shared" si="0"/>
        <v>40</v>
      </c>
      <c r="L17" s="33">
        <f t="shared" si="1"/>
        <v>4.4444444444444446</v>
      </c>
    </row>
    <row r="18" spans="1:12" ht="15.75">
      <c r="A18" s="3">
        <v>15</v>
      </c>
      <c r="B18" s="3">
        <v>2</v>
      </c>
      <c r="C18" s="3">
        <v>4</v>
      </c>
      <c r="D18" s="3">
        <v>2</v>
      </c>
      <c r="E18" s="3">
        <v>3</v>
      </c>
      <c r="F18" s="3">
        <v>5</v>
      </c>
      <c r="G18" s="3">
        <v>5</v>
      </c>
      <c r="H18" s="3">
        <v>4</v>
      </c>
      <c r="I18" s="3">
        <v>2</v>
      </c>
      <c r="J18" s="3">
        <v>2</v>
      </c>
      <c r="K18" s="3">
        <f t="shared" si="0"/>
        <v>29</v>
      </c>
      <c r="L18" s="33">
        <f t="shared" si="1"/>
        <v>3.2222222222222223</v>
      </c>
    </row>
    <row r="19" spans="1:12" ht="15.75">
      <c r="A19" s="3">
        <v>16</v>
      </c>
      <c r="B19" s="3">
        <v>3</v>
      </c>
      <c r="C19" s="3">
        <v>2</v>
      </c>
      <c r="D19" s="3">
        <v>5</v>
      </c>
      <c r="E19" s="3">
        <v>4</v>
      </c>
      <c r="F19" s="3">
        <v>5</v>
      </c>
      <c r="G19" s="3">
        <v>5</v>
      </c>
      <c r="H19" s="3">
        <v>4</v>
      </c>
      <c r="I19" s="3">
        <v>5</v>
      </c>
      <c r="J19" s="3">
        <v>5</v>
      </c>
      <c r="K19" s="3">
        <f>SUM(B19:J19)</f>
        <v>38</v>
      </c>
      <c r="L19" s="33">
        <f>AVERAGE(B19:J19)</f>
        <v>4.2222222222222223</v>
      </c>
    </row>
    <row r="20" spans="1:12" ht="15.75">
      <c r="A20" s="3">
        <v>17</v>
      </c>
      <c r="B20" s="3">
        <v>5</v>
      </c>
      <c r="C20" s="3">
        <v>4</v>
      </c>
      <c r="D20" s="3">
        <v>5</v>
      </c>
      <c r="E20" s="3">
        <v>4</v>
      </c>
      <c r="F20" s="3">
        <v>4</v>
      </c>
      <c r="G20" s="3">
        <v>5</v>
      </c>
      <c r="H20" s="3">
        <v>6</v>
      </c>
      <c r="I20" s="3">
        <v>5</v>
      </c>
      <c r="J20" s="3">
        <v>7</v>
      </c>
      <c r="K20" s="3">
        <f>SUM(B20:J20)</f>
        <v>45</v>
      </c>
      <c r="L20" s="33">
        <f>AVERAGE(B20:J20)</f>
        <v>5</v>
      </c>
    </row>
    <row r="21" spans="1:12" ht="15.75">
      <c r="A21" s="3">
        <v>18</v>
      </c>
      <c r="B21" s="3">
        <v>5</v>
      </c>
      <c r="C21" s="3">
        <v>6</v>
      </c>
      <c r="D21" s="3">
        <v>5</v>
      </c>
      <c r="E21" s="3">
        <v>5</v>
      </c>
      <c r="F21" s="3">
        <v>5</v>
      </c>
      <c r="G21" s="3">
        <v>5</v>
      </c>
      <c r="H21" s="3">
        <v>5</v>
      </c>
      <c r="I21" s="3">
        <v>5</v>
      </c>
      <c r="J21" s="3">
        <v>5</v>
      </c>
      <c r="K21" s="3">
        <f>SUM(B21:J21)</f>
        <v>46</v>
      </c>
      <c r="L21" s="33">
        <f>AVERAGE(B21:J21)</f>
        <v>5.1111111111111107</v>
      </c>
    </row>
    <row r="22" spans="1:12" ht="15.75">
      <c r="A22" s="3">
        <v>19</v>
      </c>
      <c r="B22" s="3">
        <v>6</v>
      </c>
      <c r="C22" s="3">
        <v>5</v>
      </c>
      <c r="D22" s="3">
        <v>5</v>
      </c>
      <c r="E22" s="3">
        <v>5</v>
      </c>
      <c r="F22" s="3">
        <v>5</v>
      </c>
      <c r="G22" s="3">
        <v>5</v>
      </c>
      <c r="H22" s="3">
        <v>5</v>
      </c>
      <c r="I22" s="3">
        <v>5</v>
      </c>
      <c r="J22" s="3">
        <v>5</v>
      </c>
      <c r="K22" s="3">
        <f>SUM(B22:J22)</f>
        <v>46</v>
      </c>
      <c r="L22" s="33">
        <f>AVERAGE(B22:J22)</f>
        <v>5.1111111111111107</v>
      </c>
    </row>
    <row r="23" spans="1:12" ht="15.75">
      <c r="A23" s="3">
        <v>20</v>
      </c>
      <c r="B23" s="3">
        <v>6</v>
      </c>
      <c r="C23" s="3">
        <v>6</v>
      </c>
      <c r="D23" s="3">
        <v>6</v>
      </c>
      <c r="E23" s="3">
        <v>5</v>
      </c>
      <c r="F23" s="3">
        <v>5</v>
      </c>
      <c r="G23" s="3">
        <v>6</v>
      </c>
      <c r="H23" s="3">
        <v>6</v>
      </c>
      <c r="I23" s="3">
        <v>5</v>
      </c>
      <c r="J23" s="3">
        <v>5</v>
      </c>
      <c r="K23" s="3">
        <f>SUM(B23:J23)</f>
        <v>50</v>
      </c>
      <c r="L23" s="33">
        <f>AVERAGE(B23:J23)</f>
        <v>5.5555555555555554</v>
      </c>
    </row>
    <row r="24" spans="1:12" ht="15.75">
      <c r="A24" s="2" t="s">
        <v>2</v>
      </c>
      <c r="B24" s="2">
        <f>SUM(B4:B23)</f>
        <v>99</v>
      </c>
      <c r="C24" s="2">
        <f t="shared" ref="C24:J24" si="2">SUM(C4:C23)</f>
        <v>104</v>
      </c>
      <c r="D24" s="2">
        <f t="shared" si="2"/>
        <v>112</v>
      </c>
      <c r="E24" s="2">
        <f t="shared" si="2"/>
        <v>99</v>
      </c>
      <c r="F24" s="2">
        <f t="shared" si="2"/>
        <v>107</v>
      </c>
      <c r="G24" s="2">
        <f t="shared" si="2"/>
        <v>107</v>
      </c>
      <c r="H24" s="2">
        <f t="shared" si="2"/>
        <v>107</v>
      </c>
      <c r="I24" s="2">
        <f t="shared" si="2"/>
        <v>103</v>
      </c>
      <c r="J24" s="2">
        <f t="shared" si="2"/>
        <v>104</v>
      </c>
      <c r="K24" s="2">
        <f>SUM(K4:K23)</f>
        <v>942</v>
      </c>
      <c r="L24" s="34">
        <f>SUM(L4:L23)</f>
        <v>104.66666666666669</v>
      </c>
    </row>
    <row r="25" spans="1:12" ht="15.75">
      <c r="A25" s="2" t="s">
        <v>3</v>
      </c>
      <c r="B25" s="34">
        <f>AVERAGE(B4:B23)</f>
        <v>4.95</v>
      </c>
      <c r="C25" s="34">
        <f t="shared" ref="C25:J25" si="3">AVERAGE(C4:C23)</f>
        <v>5.2</v>
      </c>
      <c r="D25" s="34">
        <f t="shared" si="3"/>
        <v>5.6</v>
      </c>
      <c r="E25" s="34">
        <f t="shared" si="3"/>
        <v>4.95</v>
      </c>
      <c r="F25" s="34">
        <f t="shared" si="3"/>
        <v>5.35</v>
      </c>
      <c r="G25" s="34">
        <f t="shared" si="3"/>
        <v>5.35</v>
      </c>
      <c r="H25" s="34">
        <f t="shared" si="3"/>
        <v>5.35</v>
      </c>
      <c r="I25" s="34">
        <f t="shared" si="3"/>
        <v>5.15</v>
      </c>
      <c r="J25" s="34">
        <f t="shared" si="3"/>
        <v>5.2</v>
      </c>
      <c r="K25" s="34">
        <f>AVERAGE(K4:K23)</f>
        <v>47.1</v>
      </c>
      <c r="L25" s="34">
        <f>AVERAGE(L4:L23)</f>
        <v>5.2333333333333343</v>
      </c>
    </row>
    <row r="26" spans="1:12" ht="15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ht="15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5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5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5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15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5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5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5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15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5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5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5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5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5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5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5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5.75">
      <c r="A43" s="2" t="s">
        <v>13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.75">
      <c r="A44" s="2" t="s">
        <v>0</v>
      </c>
      <c r="B44" s="2" t="s">
        <v>1</v>
      </c>
      <c r="C44" s="2"/>
      <c r="D44" s="2"/>
      <c r="E44" s="2"/>
      <c r="F44" s="2"/>
      <c r="G44" s="2"/>
      <c r="H44" s="2"/>
      <c r="I44" s="2"/>
      <c r="J44" s="2"/>
      <c r="K44" s="2" t="s">
        <v>2</v>
      </c>
      <c r="L44" s="2" t="s">
        <v>3</v>
      </c>
    </row>
    <row r="45" spans="1:12" ht="15.75">
      <c r="A45" s="2"/>
      <c r="B45" s="2" t="s">
        <v>4</v>
      </c>
      <c r="C45" s="2" t="s">
        <v>5</v>
      </c>
      <c r="D45" s="2" t="s">
        <v>6</v>
      </c>
      <c r="E45" s="2" t="s">
        <v>7</v>
      </c>
      <c r="F45" s="2" t="s">
        <v>8</v>
      </c>
      <c r="G45" s="2" t="s">
        <v>9</v>
      </c>
      <c r="H45" s="2" t="s">
        <v>10</v>
      </c>
      <c r="I45" s="2" t="s">
        <v>11</v>
      </c>
      <c r="J45" s="2" t="s">
        <v>12</v>
      </c>
      <c r="K45" s="2"/>
      <c r="L45" s="2"/>
    </row>
    <row r="46" spans="1:12" ht="15.75">
      <c r="A46" s="3">
        <v>1</v>
      </c>
      <c r="B46" s="33">
        <f t="shared" ref="B46:J61" si="4">SQRT(B4+0.5)</f>
        <v>2.5495097567963922</v>
      </c>
      <c r="C46" s="33">
        <f t="shared" si="4"/>
        <v>2.5495097567963922</v>
      </c>
      <c r="D46" s="33">
        <f t="shared" si="4"/>
        <v>2.3452078799117149</v>
      </c>
      <c r="E46" s="33">
        <f t="shared" si="4"/>
        <v>2.5495097567963922</v>
      </c>
      <c r="F46" s="33">
        <f t="shared" si="4"/>
        <v>2.5495097567963922</v>
      </c>
      <c r="G46" s="33">
        <f t="shared" si="4"/>
        <v>2.3452078799117149</v>
      </c>
      <c r="H46" s="33">
        <f t="shared" si="4"/>
        <v>2.3452078799117149</v>
      </c>
      <c r="I46" s="33">
        <f t="shared" si="4"/>
        <v>2.5495097567963922</v>
      </c>
      <c r="J46" s="33">
        <f t="shared" si="4"/>
        <v>2.3452078799117149</v>
      </c>
      <c r="K46" s="33">
        <f>SUM(B46:J46)</f>
        <v>22.128380303628823</v>
      </c>
      <c r="L46" s="33">
        <f>AVERAGE(B46:J46)</f>
        <v>2.4587089226254246</v>
      </c>
    </row>
    <row r="47" spans="1:12" ht="15.75">
      <c r="A47" s="3">
        <v>2</v>
      </c>
      <c r="B47" s="33">
        <f t="shared" si="4"/>
        <v>2.1213203435596424</v>
      </c>
      <c r="C47" s="33">
        <f t="shared" si="4"/>
        <v>2.7386127875258306</v>
      </c>
      <c r="D47" s="33">
        <f t="shared" si="4"/>
        <v>2.5495097567963922</v>
      </c>
      <c r="E47" s="33">
        <f t="shared" si="4"/>
        <v>2.5495097567963922</v>
      </c>
      <c r="F47" s="33">
        <f t="shared" si="4"/>
        <v>2.5495097567963922</v>
      </c>
      <c r="G47" s="33">
        <f t="shared" si="4"/>
        <v>2.5495097567963922</v>
      </c>
      <c r="H47" s="33">
        <f t="shared" si="4"/>
        <v>2.5495097567963922</v>
      </c>
      <c r="I47" s="33">
        <f t="shared" si="4"/>
        <v>2.5495097567963922</v>
      </c>
      <c r="J47" s="33">
        <f t="shared" si="4"/>
        <v>2.3452078799117149</v>
      </c>
      <c r="K47" s="33">
        <f t="shared" ref="K47:K60" si="5">SUM(B47:J47)</f>
        <v>22.502199551775544</v>
      </c>
      <c r="L47" s="33">
        <f t="shared" ref="L47:L60" si="6">AVERAGE(B47:J47)</f>
        <v>2.5002443946417272</v>
      </c>
    </row>
    <row r="48" spans="1:12" ht="15.75">
      <c r="A48" s="3">
        <v>3</v>
      </c>
      <c r="B48" s="33">
        <f t="shared" si="4"/>
        <v>2.1213203435596424</v>
      </c>
      <c r="C48" s="33">
        <f t="shared" si="4"/>
        <v>2.7386127875258306</v>
      </c>
      <c r="D48" s="33">
        <f t="shared" si="4"/>
        <v>2.7386127875258306</v>
      </c>
      <c r="E48" s="33">
        <f t="shared" si="4"/>
        <v>2.1213203435596424</v>
      </c>
      <c r="F48" s="33">
        <f t="shared" si="4"/>
        <v>2.5495097567963922</v>
      </c>
      <c r="G48" s="33">
        <f t="shared" si="4"/>
        <v>2.1213203435596424</v>
      </c>
      <c r="H48" s="33">
        <f t="shared" si="4"/>
        <v>2.7386127875258306</v>
      </c>
      <c r="I48" s="33">
        <f t="shared" si="4"/>
        <v>2.5495097567963922</v>
      </c>
      <c r="J48" s="33">
        <f t="shared" si="4"/>
        <v>2.7386127875258306</v>
      </c>
      <c r="K48" s="33">
        <f t="shared" si="5"/>
        <v>22.417431694375036</v>
      </c>
      <c r="L48" s="33">
        <f t="shared" si="6"/>
        <v>2.4908257438194483</v>
      </c>
    </row>
    <row r="49" spans="1:12" ht="15.75">
      <c r="A49" s="3">
        <v>4</v>
      </c>
      <c r="B49" s="33">
        <f t="shared" si="4"/>
        <v>2.1213203435596424</v>
      </c>
      <c r="C49" s="33">
        <f t="shared" si="4"/>
        <v>2.3452078799117149</v>
      </c>
      <c r="D49" s="33">
        <f t="shared" si="4"/>
        <v>2.5495097567963922</v>
      </c>
      <c r="E49" s="33">
        <f t="shared" si="4"/>
        <v>1.5811388300841898</v>
      </c>
      <c r="F49" s="33">
        <f t="shared" si="4"/>
        <v>2.3452078799117149</v>
      </c>
      <c r="G49" s="33">
        <f t="shared" si="4"/>
        <v>2.3452078799117149</v>
      </c>
      <c r="H49" s="33">
        <f t="shared" si="4"/>
        <v>2.3452078799117149</v>
      </c>
      <c r="I49" s="33">
        <f t="shared" si="4"/>
        <v>2.3452078799117149</v>
      </c>
      <c r="J49" s="33">
        <f t="shared" si="4"/>
        <v>2.3452078799117149</v>
      </c>
      <c r="K49" s="33">
        <f t="shared" si="5"/>
        <v>20.323216209910516</v>
      </c>
      <c r="L49" s="33">
        <f t="shared" si="6"/>
        <v>2.258135134434502</v>
      </c>
    </row>
    <row r="50" spans="1:12" ht="15.75">
      <c r="A50" s="3">
        <v>5</v>
      </c>
      <c r="B50" s="33">
        <f t="shared" si="4"/>
        <v>2.7386127875258306</v>
      </c>
      <c r="C50" s="33">
        <f t="shared" si="4"/>
        <v>2.5495097567963922</v>
      </c>
      <c r="D50" s="33">
        <f t="shared" si="4"/>
        <v>2.5495097567963922</v>
      </c>
      <c r="E50" s="33">
        <f t="shared" si="4"/>
        <v>2.3452078799117149</v>
      </c>
      <c r="F50" s="33">
        <f t="shared" si="4"/>
        <v>2.5495097567963922</v>
      </c>
      <c r="G50" s="33">
        <f t="shared" si="4"/>
        <v>2.3452078799117149</v>
      </c>
      <c r="H50" s="33">
        <f t="shared" si="4"/>
        <v>2.5495097567963922</v>
      </c>
      <c r="I50" s="33">
        <f t="shared" si="4"/>
        <v>2.3452078799117149</v>
      </c>
      <c r="J50" s="33">
        <f t="shared" si="4"/>
        <v>2.5495097567963922</v>
      </c>
      <c r="K50" s="33">
        <f t="shared" si="5"/>
        <v>22.521785211242939</v>
      </c>
      <c r="L50" s="33">
        <f t="shared" si="6"/>
        <v>2.5024205790269933</v>
      </c>
    </row>
    <row r="51" spans="1:12" ht="15.75">
      <c r="A51" s="3">
        <v>6</v>
      </c>
      <c r="B51" s="33">
        <f t="shared" si="4"/>
        <v>1.8708286933869707</v>
      </c>
      <c r="C51" s="33">
        <f t="shared" si="4"/>
        <v>2.1213203435596424</v>
      </c>
      <c r="D51" s="33">
        <f t="shared" si="4"/>
        <v>2.5495097567963922</v>
      </c>
      <c r="E51" s="33">
        <f t="shared" si="4"/>
        <v>2.3452078799117149</v>
      </c>
      <c r="F51" s="33">
        <f t="shared" si="4"/>
        <v>2.3452078799117149</v>
      </c>
      <c r="G51" s="33">
        <f t="shared" si="4"/>
        <v>2.3452078799117149</v>
      </c>
      <c r="H51" s="33">
        <f t="shared" si="4"/>
        <v>2.3452078799117149</v>
      </c>
      <c r="I51" s="33">
        <f t="shared" si="4"/>
        <v>2.3452078799117149</v>
      </c>
      <c r="J51" s="33">
        <f t="shared" si="4"/>
        <v>2.1213203435596424</v>
      </c>
      <c r="K51" s="33">
        <f t="shared" si="5"/>
        <v>20.389018536861222</v>
      </c>
      <c r="L51" s="33">
        <f t="shared" si="6"/>
        <v>2.2654465040956913</v>
      </c>
    </row>
    <row r="52" spans="1:12" ht="15.75">
      <c r="A52" s="3">
        <v>7</v>
      </c>
      <c r="B52" s="33">
        <f t="shared" si="4"/>
        <v>2.5495097567963922</v>
      </c>
      <c r="C52" s="33">
        <f t="shared" si="4"/>
        <v>2.5495097567963922</v>
      </c>
      <c r="D52" s="33">
        <f t="shared" si="4"/>
        <v>2.5495097567963922</v>
      </c>
      <c r="E52" s="33">
        <f t="shared" si="4"/>
        <v>2.5495097567963922</v>
      </c>
      <c r="F52" s="33">
        <f t="shared" si="4"/>
        <v>2.5495097567963922</v>
      </c>
      <c r="G52" s="33">
        <f t="shared" si="4"/>
        <v>2.5495097567963922</v>
      </c>
      <c r="H52" s="33">
        <f t="shared" si="4"/>
        <v>2.5495097567963922</v>
      </c>
      <c r="I52" s="33">
        <f t="shared" si="4"/>
        <v>2.5495097567963922</v>
      </c>
      <c r="J52" s="33">
        <f t="shared" si="4"/>
        <v>2.5495097567963922</v>
      </c>
      <c r="K52" s="33">
        <f t="shared" si="5"/>
        <v>22.945587811167535</v>
      </c>
      <c r="L52" s="33">
        <f t="shared" si="6"/>
        <v>2.5495097567963927</v>
      </c>
    </row>
    <row r="53" spans="1:12" ht="15.75">
      <c r="A53" s="3">
        <v>8</v>
      </c>
      <c r="B53" s="33">
        <f t="shared" si="4"/>
        <v>2.5495097567963922</v>
      </c>
      <c r="C53" s="33">
        <f t="shared" si="4"/>
        <v>2.7386127875258306</v>
      </c>
      <c r="D53" s="33">
        <f t="shared" si="4"/>
        <v>2.7386127875258306</v>
      </c>
      <c r="E53" s="33">
        <f t="shared" si="4"/>
        <v>2.5495097567963922</v>
      </c>
      <c r="F53" s="33">
        <f t="shared" si="4"/>
        <v>2.7386127875258306</v>
      </c>
      <c r="G53" s="33">
        <f t="shared" si="4"/>
        <v>2.7386127875258306</v>
      </c>
      <c r="H53" s="33">
        <f t="shared" si="4"/>
        <v>2.7386127875258306</v>
      </c>
      <c r="I53" s="33">
        <f t="shared" si="4"/>
        <v>2.7386127875258306</v>
      </c>
      <c r="J53" s="33">
        <f t="shared" si="4"/>
        <v>2.7386127875258306</v>
      </c>
      <c r="K53" s="33">
        <f t="shared" si="5"/>
        <v>24.2693090262736</v>
      </c>
      <c r="L53" s="33">
        <f t="shared" si="6"/>
        <v>2.6965898918081779</v>
      </c>
    </row>
    <row r="54" spans="1:12" ht="15.75">
      <c r="A54" s="3">
        <v>9</v>
      </c>
      <c r="B54" s="33">
        <f t="shared" si="4"/>
        <v>2.5495097567963922</v>
      </c>
      <c r="C54" s="33">
        <f t="shared" si="4"/>
        <v>2.5495097567963922</v>
      </c>
      <c r="D54" s="33">
        <f t="shared" si="4"/>
        <v>2.5495097567963922</v>
      </c>
      <c r="E54" s="33">
        <f t="shared" si="4"/>
        <v>2.7386127875258306</v>
      </c>
      <c r="F54" s="33">
        <f t="shared" si="4"/>
        <v>2.5495097567963922</v>
      </c>
      <c r="G54" s="33">
        <f t="shared" si="4"/>
        <v>2.3452078799117149</v>
      </c>
      <c r="H54" s="33">
        <f t="shared" si="4"/>
        <v>1.8708286933869707</v>
      </c>
      <c r="I54" s="33">
        <f t="shared" si="4"/>
        <v>2.1213203435596424</v>
      </c>
      <c r="J54" s="33">
        <f t="shared" si="4"/>
        <v>2.5495097567963922</v>
      </c>
      <c r="K54" s="33">
        <f t="shared" si="5"/>
        <v>21.823518488366123</v>
      </c>
      <c r="L54" s="33">
        <f t="shared" si="6"/>
        <v>2.4248353875962358</v>
      </c>
    </row>
    <row r="55" spans="1:12" ht="15.75">
      <c r="A55" s="3">
        <v>10</v>
      </c>
      <c r="B55" s="33">
        <f t="shared" si="4"/>
        <v>2.5495097567963922</v>
      </c>
      <c r="C55" s="33">
        <f t="shared" si="4"/>
        <v>2.3452078799117149</v>
      </c>
      <c r="D55" s="33">
        <f t="shared" si="4"/>
        <v>2.3452078799117149</v>
      </c>
      <c r="E55" s="33">
        <f t="shared" si="4"/>
        <v>2.3452078799117149</v>
      </c>
      <c r="F55" s="33">
        <f t="shared" si="4"/>
        <v>2.3452078799117149</v>
      </c>
      <c r="G55" s="33">
        <f t="shared" si="4"/>
        <v>2.5495097567963922</v>
      </c>
      <c r="H55" s="33">
        <f t="shared" si="4"/>
        <v>2.3452078799117149</v>
      </c>
      <c r="I55" s="33">
        <f t="shared" si="4"/>
        <v>2.3452078799117149</v>
      </c>
      <c r="J55" s="33">
        <f t="shared" si="4"/>
        <v>2.5495097567963922</v>
      </c>
      <c r="K55" s="33">
        <f t="shared" si="5"/>
        <v>21.719776549859468</v>
      </c>
      <c r="L55" s="33">
        <f t="shared" si="6"/>
        <v>2.4133085055399408</v>
      </c>
    </row>
    <row r="56" spans="1:12" ht="15.75">
      <c r="A56" s="3">
        <v>11</v>
      </c>
      <c r="B56" s="33">
        <f t="shared" si="4"/>
        <v>2.5495097567963922</v>
      </c>
      <c r="C56" s="33">
        <f t="shared" si="4"/>
        <v>2.5495097567963922</v>
      </c>
      <c r="D56" s="33">
        <f t="shared" si="4"/>
        <v>2.5495097567963922</v>
      </c>
      <c r="E56" s="33">
        <f t="shared" si="4"/>
        <v>2.5495097567963922</v>
      </c>
      <c r="F56" s="33">
        <f t="shared" si="4"/>
        <v>2.5495097567963922</v>
      </c>
      <c r="G56" s="33">
        <f t="shared" si="4"/>
        <v>2.5495097567963922</v>
      </c>
      <c r="H56" s="33">
        <f t="shared" si="4"/>
        <v>2.7386127875258306</v>
      </c>
      <c r="I56" s="33">
        <f t="shared" si="4"/>
        <v>2.3452078799117149</v>
      </c>
      <c r="J56" s="33">
        <f t="shared" si="4"/>
        <v>2.3452078799117149</v>
      </c>
      <c r="K56" s="33">
        <f t="shared" si="5"/>
        <v>22.726087088127617</v>
      </c>
      <c r="L56" s="33">
        <f t="shared" si="6"/>
        <v>2.525120787569735</v>
      </c>
    </row>
    <row r="57" spans="1:12" ht="15.75">
      <c r="A57" s="3">
        <v>12</v>
      </c>
      <c r="B57" s="33">
        <f t="shared" si="4"/>
        <v>1.8708286933869707</v>
      </c>
      <c r="C57" s="33">
        <f t="shared" si="4"/>
        <v>2.1213203435596424</v>
      </c>
      <c r="D57" s="33">
        <f t="shared" si="4"/>
        <v>2.7386127875258306</v>
      </c>
      <c r="E57" s="33">
        <f t="shared" si="4"/>
        <v>2.1213203435596424</v>
      </c>
      <c r="F57" s="33">
        <f t="shared" si="4"/>
        <v>2.5495097567963922</v>
      </c>
      <c r="G57" s="33">
        <f t="shared" si="4"/>
        <v>2.3452078799117149</v>
      </c>
      <c r="H57" s="33">
        <f t="shared" si="4"/>
        <v>2.1213203435596424</v>
      </c>
      <c r="I57" s="33">
        <f t="shared" si="4"/>
        <v>2.3452078799117149</v>
      </c>
      <c r="J57" s="33">
        <f t="shared" si="4"/>
        <v>2.3452078799117149</v>
      </c>
      <c r="K57" s="33">
        <f t="shared" si="5"/>
        <v>20.558535908123265</v>
      </c>
      <c r="L57" s="33">
        <f t="shared" si="6"/>
        <v>2.2842817675692517</v>
      </c>
    </row>
    <row r="58" spans="1:12" ht="15.75">
      <c r="A58" s="3">
        <v>13</v>
      </c>
      <c r="B58" s="33">
        <f t="shared" si="4"/>
        <v>2.3452078799117149</v>
      </c>
      <c r="C58" s="33">
        <f t="shared" si="4"/>
        <v>2.5495097567963922</v>
      </c>
      <c r="D58" s="33">
        <f t="shared" si="4"/>
        <v>2.5495097567963922</v>
      </c>
      <c r="E58" s="33">
        <f t="shared" si="4"/>
        <v>2.5495097567963922</v>
      </c>
      <c r="F58" s="33">
        <f t="shared" si="4"/>
        <v>2.5495097567963922</v>
      </c>
      <c r="G58" s="33">
        <f t="shared" si="4"/>
        <v>2.5495097567963922</v>
      </c>
      <c r="H58" s="33">
        <f t="shared" si="4"/>
        <v>2.5495097567963922</v>
      </c>
      <c r="I58" s="33">
        <f t="shared" si="4"/>
        <v>2.5495097567963922</v>
      </c>
      <c r="J58" s="33">
        <f t="shared" si="4"/>
        <v>1.8708286933869707</v>
      </c>
      <c r="K58" s="33">
        <f t="shared" si="5"/>
        <v>22.062604870873436</v>
      </c>
      <c r="L58" s="33">
        <f t="shared" si="6"/>
        <v>2.4514005412081596</v>
      </c>
    </row>
    <row r="59" spans="1:12" ht="15.75">
      <c r="A59" s="3">
        <v>14</v>
      </c>
      <c r="B59" s="33">
        <f t="shared" si="4"/>
        <v>2.5495097567963922</v>
      </c>
      <c r="C59" s="33">
        <f t="shared" si="4"/>
        <v>1.5811388300841898</v>
      </c>
      <c r="D59" s="33">
        <f t="shared" si="4"/>
        <v>2.3452078799117149</v>
      </c>
      <c r="E59" s="33">
        <f t="shared" si="4"/>
        <v>2.3452078799117149</v>
      </c>
      <c r="F59" s="33">
        <f t="shared" si="4"/>
        <v>1.5811388300841898</v>
      </c>
      <c r="G59" s="33">
        <f t="shared" si="4"/>
        <v>2.3452078799117149</v>
      </c>
      <c r="H59" s="33">
        <f t="shared" si="4"/>
        <v>2.3452078799117149</v>
      </c>
      <c r="I59" s="33">
        <f t="shared" si="4"/>
        <v>2.3452078799117149</v>
      </c>
      <c r="J59" s="33">
        <f t="shared" si="4"/>
        <v>2.3452078799117149</v>
      </c>
      <c r="K59" s="33">
        <f t="shared" si="5"/>
        <v>19.783034696435063</v>
      </c>
      <c r="L59" s="33">
        <f t="shared" si="6"/>
        <v>2.1981149662705626</v>
      </c>
    </row>
    <row r="60" spans="1:12" ht="15.75">
      <c r="A60" s="3">
        <v>15</v>
      </c>
      <c r="B60" s="33">
        <f t="shared" si="4"/>
        <v>1.5811388300841898</v>
      </c>
      <c r="C60" s="33">
        <f t="shared" si="4"/>
        <v>2.1213203435596424</v>
      </c>
      <c r="D60" s="33">
        <f t="shared" si="4"/>
        <v>1.5811388300841898</v>
      </c>
      <c r="E60" s="33">
        <f t="shared" si="4"/>
        <v>1.8708286933869707</v>
      </c>
      <c r="F60" s="33">
        <f t="shared" si="4"/>
        <v>2.3452078799117149</v>
      </c>
      <c r="G60" s="33">
        <f t="shared" si="4"/>
        <v>2.3452078799117149</v>
      </c>
      <c r="H60" s="33">
        <f t="shared" si="4"/>
        <v>2.1213203435596424</v>
      </c>
      <c r="I60" s="33">
        <f t="shared" si="4"/>
        <v>1.5811388300841898</v>
      </c>
      <c r="J60" s="33">
        <f t="shared" si="4"/>
        <v>1.5811388300841898</v>
      </c>
      <c r="K60" s="33">
        <f t="shared" si="5"/>
        <v>17.128440460666443</v>
      </c>
      <c r="L60" s="33">
        <f t="shared" si="6"/>
        <v>1.9031600511851603</v>
      </c>
    </row>
    <row r="61" spans="1:12" ht="15.75">
      <c r="A61" s="3">
        <v>16</v>
      </c>
      <c r="B61" s="33">
        <f t="shared" si="4"/>
        <v>1.8708286933869707</v>
      </c>
      <c r="C61" s="33">
        <f t="shared" si="4"/>
        <v>1.5811388300841898</v>
      </c>
      <c r="D61" s="33">
        <f t="shared" si="4"/>
        <v>2.3452078799117149</v>
      </c>
      <c r="E61" s="33">
        <f t="shared" si="4"/>
        <v>2.1213203435596424</v>
      </c>
      <c r="F61" s="33">
        <f t="shared" si="4"/>
        <v>2.3452078799117149</v>
      </c>
      <c r="G61" s="33">
        <f t="shared" si="4"/>
        <v>2.3452078799117149</v>
      </c>
      <c r="H61" s="33">
        <f t="shared" si="4"/>
        <v>2.1213203435596424</v>
      </c>
      <c r="I61" s="33">
        <f t="shared" si="4"/>
        <v>2.3452078799117149</v>
      </c>
      <c r="J61" s="33">
        <f t="shared" si="4"/>
        <v>2.3452078799117149</v>
      </c>
      <c r="K61" s="33">
        <f>SUM(B61:J61)</f>
        <v>19.420647610149018</v>
      </c>
      <c r="L61" s="33">
        <f>AVERAGE(B61:J61)</f>
        <v>2.1578497344610019</v>
      </c>
    </row>
    <row r="62" spans="1:12" ht="15.75">
      <c r="A62" s="3">
        <v>17</v>
      </c>
      <c r="B62" s="33">
        <f t="shared" ref="B62:J65" si="7">SQRT(B20+0.5)</f>
        <v>2.3452078799117149</v>
      </c>
      <c r="C62" s="33">
        <f t="shared" si="7"/>
        <v>2.1213203435596424</v>
      </c>
      <c r="D62" s="33">
        <f t="shared" si="7"/>
        <v>2.3452078799117149</v>
      </c>
      <c r="E62" s="33">
        <f t="shared" si="7"/>
        <v>2.1213203435596424</v>
      </c>
      <c r="F62" s="33">
        <f t="shared" si="7"/>
        <v>2.1213203435596424</v>
      </c>
      <c r="G62" s="33">
        <f t="shared" si="7"/>
        <v>2.3452078799117149</v>
      </c>
      <c r="H62" s="33">
        <f t="shared" si="7"/>
        <v>2.5495097567963922</v>
      </c>
      <c r="I62" s="33">
        <f t="shared" si="7"/>
        <v>2.3452078799117149</v>
      </c>
      <c r="J62" s="33">
        <f t="shared" si="7"/>
        <v>2.7386127875258306</v>
      </c>
      <c r="K62" s="33">
        <f>SUM(B62:J62)</f>
        <v>21.032915094648011</v>
      </c>
      <c r="L62" s="33">
        <f>AVERAGE(B62:J62)</f>
        <v>2.3369905660720014</v>
      </c>
    </row>
    <row r="63" spans="1:12" ht="15.75">
      <c r="A63" s="3">
        <v>18</v>
      </c>
      <c r="B63" s="33">
        <f t="shared" si="7"/>
        <v>2.3452078799117149</v>
      </c>
      <c r="C63" s="33">
        <f t="shared" si="7"/>
        <v>2.5495097567963922</v>
      </c>
      <c r="D63" s="33">
        <f t="shared" si="7"/>
        <v>2.3452078799117149</v>
      </c>
      <c r="E63" s="33">
        <f t="shared" si="7"/>
        <v>2.3452078799117149</v>
      </c>
      <c r="F63" s="33">
        <f t="shared" si="7"/>
        <v>2.3452078799117149</v>
      </c>
      <c r="G63" s="33">
        <f t="shared" si="7"/>
        <v>2.3452078799117149</v>
      </c>
      <c r="H63" s="33">
        <f t="shared" si="7"/>
        <v>2.3452078799117149</v>
      </c>
      <c r="I63" s="33">
        <f t="shared" si="7"/>
        <v>2.3452078799117149</v>
      </c>
      <c r="J63" s="33">
        <f t="shared" si="7"/>
        <v>2.3452078799117149</v>
      </c>
      <c r="K63" s="33">
        <f>SUM(B63:J63)</f>
        <v>21.311172796090112</v>
      </c>
      <c r="L63" s="33">
        <f>AVERAGE(B63:J63)</f>
        <v>2.367908088454457</v>
      </c>
    </row>
    <row r="64" spans="1:12" ht="15.75">
      <c r="A64" s="3">
        <v>19</v>
      </c>
      <c r="B64" s="33">
        <f t="shared" si="7"/>
        <v>2.5495097567963922</v>
      </c>
      <c r="C64" s="33">
        <f t="shared" si="7"/>
        <v>2.3452078799117149</v>
      </c>
      <c r="D64" s="33">
        <f t="shared" si="7"/>
        <v>2.3452078799117149</v>
      </c>
      <c r="E64" s="33">
        <f t="shared" si="7"/>
        <v>2.3452078799117149</v>
      </c>
      <c r="F64" s="33">
        <f t="shared" si="7"/>
        <v>2.3452078799117149</v>
      </c>
      <c r="G64" s="33">
        <f t="shared" si="7"/>
        <v>2.3452078799117149</v>
      </c>
      <c r="H64" s="33">
        <f t="shared" si="7"/>
        <v>2.3452078799117149</v>
      </c>
      <c r="I64" s="33">
        <f t="shared" si="7"/>
        <v>2.3452078799117149</v>
      </c>
      <c r="J64" s="33">
        <f t="shared" si="7"/>
        <v>2.3452078799117149</v>
      </c>
      <c r="K64" s="33">
        <f>SUM(B64:J64)</f>
        <v>21.311172796090112</v>
      </c>
      <c r="L64" s="33">
        <f>AVERAGE(B64:J64)</f>
        <v>2.367908088454457</v>
      </c>
    </row>
    <row r="65" spans="1:12" ht="15.75">
      <c r="A65" s="3">
        <v>20</v>
      </c>
      <c r="B65" s="33">
        <f t="shared" si="7"/>
        <v>2.5495097567963922</v>
      </c>
      <c r="C65" s="33">
        <f t="shared" si="7"/>
        <v>2.5495097567963922</v>
      </c>
      <c r="D65" s="33">
        <f t="shared" si="7"/>
        <v>2.5495097567963922</v>
      </c>
      <c r="E65" s="33">
        <f t="shared" si="7"/>
        <v>2.3452078799117149</v>
      </c>
      <c r="F65" s="33">
        <f t="shared" si="7"/>
        <v>2.3452078799117149</v>
      </c>
      <c r="G65" s="33">
        <f t="shared" si="7"/>
        <v>2.5495097567963922</v>
      </c>
      <c r="H65" s="33">
        <f t="shared" si="7"/>
        <v>2.5495097567963922</v>
      </c>
      <c r="I65" s="33">
        <f t="shared" si="7"/>
        <v>2.3452078799117149</v>
      </c>
      <c r="J65" s="33">
        <f t="shared" si="7"/>
        <v>2.3452078799117149</v>
      </c>
      <c r="K65" s="33">
        <f>SUM(B65:J65)</f>
        <v>22.128380303628823</v>
      </c>
      <c r="L65" s="33">
        <f>AVERAGE(B65:J65)</f>
        <v>2.4587089226254246</v>
      </c>
    </row>
    <row r="66" spans="1:12" ht="15.75">
      <c r="A66" s="2" t="s">
        <v>2</v>
      </c>
      <c r="B66" s="34">
        <f t="shared" ref="B66:L66" si="8">SUM(B46:B65)</f>
        <v>46.277410179352529</v>
      </c>
      <c r="C66" s="34">
        <f t="shared" si="8"/>
        <v>47.295099091090727</v>
      </c>
      <c r="D66" s="34">
        <f t="shared" si="8"/>
        <v>49.159020163211203</v>
      </c>
      <c r="E66" s="34">
        <f t="shared" si="8"/>
        <v>46.389375385395915</v>
      </c>
      <c r="F66" s="34">
        <f t="shared" si="8"/>
        <v>48.148322811630905</v>
      </c>
      <c r="G66" s="34">
        <f t="shared" si="8"/>
        <v>48.299486230804391</v>
      </c>
      <c r="H66" s="34">
        <f t="shared" si="8"/>
        <v>48.164141786803746</v>
      </c>
      <c r="I66" s="34">
        <f t="shared" si="8"/>
        <v>47.331115304092194</v>
      </c>
      <c r="J66" s="34">
        <f t="shared" si="8"/>
        <v>47.439244055911004</v>
      </c>
      <c r="K66" s="34">
        <f t="shared" si="8"/>
        <v>428.50321500829261</v>
      </c>
      <c r="L66" s="34">
        <f t="shared" si="8"/>
        <v>47.611468334254745</v>
      </c>
    </row>
    <row r="67" spans="1:12" ht="15.75">
      <c r="A67" s="2" t="s">
        <v>3</v>
      </c>
      <c r="B67" s="34">
        <f t="shared" ref="B67:L67" si="9">AVERAGE(B46:B65)</f>
        <v>2.3138705089676264</v>
      </c>
      <c r="C67" s="34">
        <f t="shared" si="9"/>
        <v>2.3647549545545363</v>
      </c>
      <c r="D67" s="34">
        <f t="shared" si="9"/>
        <v>2.4579510081605602</v>
      </c>
      <c r="E67" s="34">
        <f t="shared" si="9"/>
        <v>2.3194687692697959</v>
      </c>
      <c r="F67" s="34">
        <f t="shared" si="9"/>
        <v>2.4074161405815451</v>
      </c>
      <c r="G67" s="34">
        <f t="shared" si="9"/>
        <v>2.4149743115402194</v>
      </c>
      <c r="H67" s="34">
        <f t="shared" si="9"/>
        <v>2.4082070893401872</v>
      </c>
      <c r="I67" s="34">
        <f t="shared" si="9"/>
        <v>2.3665557652046099</v>
      </c>
      <c r="J67" s="34">
        <f t="shared" si="9"/>
        <v>2.37196220279555</v>
      </c>
      <c r="K67" s="34">
        <f t="shared" si="9"/>
        <v>21.42516075041463</v>
      </c>
      <c r="L67" s="34">
        <f t="shared" si="9"/>
        <v>2.3805734167127373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7"/>
  <sheetViews>
    <sheetView topLeftCell="A52" workbookViewId="0">
      <selection activeCell="N60" sqref="N60"/>
    </sheetView>
  </sheetViews>
  <sheetFormatPr defaultRowHeight="15"/>
  <sheetData>
    <row r="1" spans="1:12" ht="15.7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 t="s">
        <v>0</v>
      </c>
      <c r="B2" s="2" t="s">
        <v>1</v>
      </c>
      <c r="C2" s="2"/>
      <c r="D2" s="2"/>
      <c r="E2" s="2"/>
      <c r="F2" s="2"/>
      <c r="G2" s="2"/>
      <c r="H2" s="2"/>
      <c r="I2" s="2"/>
      <c r="J2" s="2"/>
      <c r="K2" s="2" t="s">
        <v>2</v>
      </c>
      <c r="L2" s="2" t="s">
        <v>3</v>
      </c>
    </row>
    <row r="3" spans="1:12" ht="15.75">
      <c r="A3" s="2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/>
      <c r="L3" s="2"/>
    </row>
    <row r="4" spans="1:12" ht="15.75">
      <c r="A4" s="3">
        <v>1</v>
      </c>
      <c r="B4" s="3">
        <v>2</v>
      </c>
      <c r="C4" s="3">
        <v>3</v>
      </c>
      <c r="D4" s="3">
        <v>3</v>
      </c>
      <c r="E4" s="3">
        <v>5</v>
      </c>
      <c r="F4" s="3">
        <v>6</v>
      </c>
      <c r="G4" s="3">
        <v>5</v>
      </c>
      <c r="H4" s="3">
        <v>5</v>
      </c>
      <c r="I4" s="3">
        <v>6</v>
      </c>
      <c r="J4" s="3">
        <v>6</v>
      </c>
      <c r="K4" s="3">
        <f>SUM(B4:J4)</f>
        <v>41</v>
      </c>
      <c r="L4" s="33">
        <f>AVERAGE(B4:J4)</f>
        <v>4.5555555555555554</v>
      </c>
    </row>
    <row r="5" spans="1:12" ht="15.75">
      <c r="A5" s="3">
        <v>2</v>
      </c>
      <c r="B5" s="3">
        <v>2</v>
      </c>
      <c r="C5" s="3">
        <v>2</v>
      </c>
      <c r="D5" s="3">
        <v>4</v>
      </c>
      <c r="E5" s="3">
        <v>6</v>
      </c>
      <c r="F5" s="3">
        <v>6</v>
      </c>
      <c r="G5" s="3">
        <v>6</v>
      </c>
      <c r="H5" s="3">
        <v>6</v>
      </c>
      <c r="I5" s="3">
        <v>2</v>
      </c>
      <c r="J5" s="3">
        <v>2</v>
      </c>
      <c r="K5" s="3">
        <f t="shared" ref="K5:K18" si="0">SUM(B5:J5)</f>
        <v>36</v>
      </c>
      <c r="L5" s="33">
        <f t="shared" ref="L5:L18" si="1">AVERAGE(B5:J5)</f>
        <v>4</v>
      </c>
    </row>
    <row r="6" spans="1:12" ht="15.75">
      <c r="A6" s="3">
        <v>3</v>
      </c>
      <c r="B6" s="3">
        <v>5</v>
      </c>
      <c r="C6" s="3">
        <v>5</v>
      </c>
      <c r="D6" s="3">
        <v>6</v>
      </c>
      <c r="E6" s="3">
        <v>4</v>
      </c>
      <c r="F6" s="3">
        <v>4</v>
      </c>
      <c r="G6" s="3">
        <v>4</v>
      </c>
      <c r="H6" s="3">
        <v>4</v>
      </c>
      <c r="I6" s="3">
        <v>3</v>
      </c>
      <c r="J6" s="3">
        <v>6</v>
      </c>
      <c r="K6" s="3">
        <f t="shared" si="0"/>
        <v>41</v>
      </c>
      <c r="L6" s="33">
        <f t="shared" si="1"/>
        <v>4.5555555555555554</v>
      </c>
    </row>
    <row r="7" spans="1:12" ht="15.75">
      <c r="A7" s="3">
        <v>4</v>
      </c>
      <c r="B7" s="3">
        <v>6</v>
      </c>
      <c r="C7" s="3">
        <v>6</v>
      </c>
      <c r="D7" s="3">
        <v>3</v>
      </c>
      <c r="E7" s="3">
        <v>4</v>
      </c>
      <c r="F7" s="3">
        <v>3</v>
      </c>
      <c r="G7" s="3">
        <v>1</v>
      </c>
      <c r="H7" s="3">
        <v>6</v>
      </c>
      <c r="I7" s="3">
        <v>2</v>
      </c>
      <c r="J7" s="3">
        <v>3</v>
      </c>
      <c r="K7" s="3">
        <f t="shared" si="0"/>
        <v>34</v>
      </c>
      <c r="L7" s="33">
        <f t="shared" si="1"/>
        <v>3.7777777777777777</v>
      </c>
    </row>
    <row r="8" spans="1:12" ht="15.75">
      <c r="A8" s="3">
        <v>5</v>
      </c>
      <c r="B8" s="3">
        <v>6</v>
      </c>
      <c r="C8" s="3">
        <v>6</v>
      </c>
      <c r="D8" s="3">
        <v>7</v>
      </c>
      <c r="E8" s="3">
        <v>6</v>
      </c>
      <c r="F8" s="3">
        <v>4</v>
      </c>
      <c r="G8" s="3">
        <v>7</v>
      </c>
      <c r="H8" s="3">
        <v>4</v>
      </c>
      <c r="I8" s="3">
        <v>5</v>
      </c>
      <c r="J8" s="3">
        <v>6</v>
      </c>
      <c r="K8" s="3">
        <f t="shared" si="0"/>
        <v>51</v>
      </c>
      <c r="L8" s="33">
        <f t="shared" si="1"/>
        <v>5.666666666666667</v>
      </c>
    </row>
    <row r="9" spans="1:12" ht="15.75">
      <c r="A9" s="3">
        <v>6</v>
      </c>
      <c r="B9" s="3">
        <v>6</v>
      </c>
      <c r="C9" s="3">
        <v>6</v>
      </c>
      <c r="D9" s="3">
        <v>6</v>
      </c>
      <c r="E9" s="3">
        <v>6</v>
      </c>
      <c r="F9" s="3">
        <v>6</v>
      </c>
      <c r="G9" s="3">
        <v>6</v>
      </c>
      <c r="H9" s="3">
        <v>6</v>
      </c>
      <c r="I9" s="3">
        <v>6</v>
      </c>
      <c r="J9" s="3">
        <v>6</v>
      </c>
      <c r="K9" s="3">
        <f t="shared" si="0"/>
        <v>54</v>
      </c>
      <c r="L9" s="33">
        <f t="shared" si="1"/>
        <v>6</v>
      </c>
    </row>
    <row r="10" spans="1:12" ht="15.75">
      <c r="A10" s="3">
        <v>7</v>
      </c>
      <c r="B10" s="3">
        <v>5</v>
      </c>
      <c r="C10" s="3">
        <v>6</v>
      </c>
      <c r="D10" s="3">
        <v>6</v>
      </c>
      <c r="E10" s="3">
        <v>5</v>
      </c>
      <c r="F10" s="3">
        <v>6</v>
      </c>
      <c r="G10" s="3">
        <v>5</v>
      </c>
      <c r="H10" s="3">
        <v>5</v>
      </c>
      <c r="I10" s="3">
        <v>5</v>
      </c>
      <c r="J10" s="3">
        <v>4</v>
      </c>
      <c r="K10" s="3">
        <f t="shared" si="0"/>
        <v>47</v>
      </c>
      <c r="L10" s="33">
        <f t="shared" si="1"/>
        <v>5.2222222222222223</v>
      </c>
    </row>
    <row r="11" spans="1:12" ht="15.75">
      <c r="A11" s="3">
        <v>8</v>
      </c>
      <c r="B11" s="3">
        <v>5</v>
      </c>
      <c r="C11" s="3">
        <v>7</v>
      </c>
      <c r="D11" s="3">
        <v>6</v>
      </c>
      <c r="E11" s="3">
        <v>7</v>
      </c>
      <c r="F11" s="3">
        <v>6</v>
      </c>
      <c r="G11" s="3">
        <v>5</v>
      </c>
      <c r="H11" s="3">
        <v>4</v>
      </c>
      <c r="I11" s="3">
        <v>6</v>
      </c>
      <c r="J11" s="3">
        <v>6</v>
      </c>
      <c r="K11" s="3">
        <f t="shared" si="0"/>
        <v>52</v>
      </c>
      <c r="L11" s="33">
        <f t="shared" si="1"/>
        <v>5.7777777777777777</v>
      </c>
    </row>
    <row r="12" spans="1:12" ht="15.75">
      <c r="A12" s="3">
        <v>9</v>
      </c>
      <c r="B12" s="3">
        <v>5</v>
      </c>
      <c r="C12" s="3">
        <v>5</v>
      </c>
      <c r="D12" s="3">
        <v>3</v>
      </c>
      <c r="E12" s="3">
        <v>7</v>
      </c>
      <c r="F12" s="3">
        <v>5</v>
      </c>
      <c r="G12" s="3">
        <v>6</v>
      </c>
      <c r="H12" s="3">
        <v>4</v>
      </c>
      <c r="I12" s="3">
        <v>3</v>
      </c>
      <c r="J12" s="3">
        <v>2</v>
      </c>
      <c r="K12" s="3">
        <f t="shared" si="0"/>
        <v>40</v>
      </c>
      <c r="L12" s="33">
        <f t="shared" si="1"/>
        <v>4.4444444444444446</v>
      </c>
    </row>
    <row r="13" spans="1:12" ht="15.75">
      <c r="A13" s="3">
        <v>10</v>
      </c>
      <c r="B13" s="3">
        <v>4</v>
      </c>
      <c r="C13" s="3">
        <v>3</v>
      </c>
      <c r="D13" s="3">
        <v>4</v>
      </c>
      <c r="E13" s="3">
        <v>3</v>
      </c>
      <c r="F13" s="3">
        <v>5</v>
      </c>
      <c r="G13" s="3">
        <v>4</v>
      </c>
      <c r="H13" s="3">
        <v>4</v>
      </c>
      <c r="I13" s="3">
        <v>5</v>
      </c>
      <c r="J13" s="3">
        <v>3</v>
      </c>
      <c r="K13" s="3">
        <f t="shared" si="0"/>
        <v>35</v>
      </c>
      <c r="L13" s="33">
        <f t="shared" si="1"/>
        <v>3.8888888888888888</v>
      </c>
    </row>
    <row r="14" spans="1:12" ht="15.75">
      <c r="A14" s="3">
        <v>11</v>
      </c>
      <c r="B14" s="3">
        <v>3</v>
      </c>
      <c r="C14" s="3">
        <v>5</v>
      </c>
      <c r="D14" s="3">
        <v>5</v>
      </c>
      <c r="E14" s="3">
        <v>6</v>
      </c>
      <c r="F14" s="3">
        <v>5</v>
      </c>
      <c r="G14" s="3">
        <v>6</v>
      </c>
      <c r="H14" s="3">
        <v>6</v>
      </c>
      <c r="I14" s="3">
        <v>4</v>
      </c>
      <c r="J14" s="3">
        <v>5</v>
      </c>
      <c r="K14" s="3">
        <f t="shared" si="0"/>
        <v>45</v>
      </c>
      <c r="L14" s="33">
        <f t="shared" si="1"/>
        <v>5</v>
      </c>
    </row>
    <row r="15" spans="1:12" ht="15.75">
      <c r="A15" s="3">
        <v>12</v>
      </c>
      <c r="B15" s="3">
        <v>1</v>
      </c>
      <c r="C15" s="3">
        <v>5</v>
      </c>
      <c r="D15" s="3">
        <v>4</v>
      </c>
      <c r="E15" s="3">
        <v>4</v>
      </c>
      <c r="F15" s="3">
        <v>3</v>
      </c>
      <c r="G15" s="3">
        <v>5</v>
      </c>
      <c r="H15" s="3">
        <v>5</v>
      </c>
      <c r="I15" s="3">
        <v>4</v>
      </c>
      <c r="J15" s="3">
        <v>5</v>
      </c>
      <c r="K15" s="3">
        <f t="shared" si="0"/>
        <v>36</v>
      </c>
      <c r="L15" s="33">
        <f t="shared" si="1"/>
        <v>4</v>
      </c>
    </row>
    <row r="16" spans="1:12" ht="15.75">
      <c r="A16" s="3">
        <v>13</v>
      </c>
      <c r="B16" s="3">
        <v>1</v>
      </c>
      <c r="C16" s="3">
        <v>5</v>
      </c>
      <c r="D16" s="3">
        <v>6</v>
      </c>
      <c r="E16" s="3">
        <v>6</v>
      </c>
      <c r="F16" s="3">
        <v>5</v>
      </c>
      <c r="G16" s="3">
        <v>7</v>
      </c>
      <c r="H16" s="3">
        <v>3</v>
      </c>
      <c r="I16" s="3">
        <v>4</v>
      </c>
      <c r="J16" s="3">
        <v>1</v>
      </c>
      <c r="K16" s="3">
        <f t="shared" si="0"/>
        <v>38</v>
      </c>
      <c r="L16" s="33">
        <f t="shared" si="1"/>
        <v>4.2222222222222223</v>
      </c>
    </row>
    <row r="17" spans="1:12" ht="15.75">
      <c r="A17" s="3">
        <v>14</v>
      </c>
      <c r="B17" s="3">
        <v>4</v>
      </c>
      <c r="C17" s="3">
        <v>4</v>
      </c>
      <c r="D17" s="3">
        <v>3</v>
      </c>
      <c r="E17" s="3">
        <v>5</v>
      </c>
      <c r="F17" s="3">
        <v>4</v>
      </c>
      <c r="G17" s="3">
        <v>5</v>
      </c>
      <c r="H17" s="3">
        <v>4</v>
      </c>
      <c r="I17" s="3">
        <v>4</v>
      </c>
      <c r="J17" s="3">
        <v>5</v>
      </c>
      <c r="K17" s="3">
        <f t="shared" si="0"/>
        <v>38</v>
      </c>
      <c r="L17" s="33">
        <f t="shared" si="1"/>
        <v>4.2222222222222223</v>
      </c>
    </row>
    <row r="18" spans="1:12" ht="15.75">
      <c r="A18" s="3">
        <v>15</v>
      </c>
      <c r="B18" s="3">
        <v>3</v>
      </c>
      <c r="C18" s="3">
        <v>6</v>
      </c>
      <c r="D18" s="3">
        <v>4</v>
      </c>
      <c r="E18" s="3">
        <v>4</v>
      </c>
      <c r="F18" s="3">
        <v>3</v>
      </c>
      <c r="G18" s="3">
        <v>3</v>
      </c>
      <c r="H18" s="3">
        <v>4</v>
      </c>
      <c r="I18" s="3">
        <v>4</v>
      </c>
      <c r="J18" s="3">
        <v>4</v>
      </c>
      <c r="K18" s="3">
        <f t="shared" si="0"/>
        <v>35</v>
      </c>
      <c r="L18" s="33">
        <f t="shared" si="1"/>
        <v>3.8888888888888888</v>
      </c>
    </row>
    <row r="19" spans="1:12" ht="15.75">
      <c r="A19" s="3">
        <v>16</v>
      </c>
      <c r="B19" s="3">
        <v>5</v>
      </c>
      <c r="C19" s="3">
        <v>3</v>
      </c>
      <c r="D19" s="3">
        <v>5</v>
      </c>
      <c r="E19" s="3">
        <v>5</v>
      </c>
      <c r="F19" s="3">
        <v>5</v>
      </c>
      <c r="G19" s="3">
        <v>6</v>
      </c>
      <c r="H19" s="3">
        <v>6</v>
      </c>
      <c r="I19" s="3">
        <v>5</v>
      </c>
      <c r="J19" s="3">
        <v>4</v>
      </c>
      <c r="K19" s="3">
        <f>SUM(B19:J19)</f>
        <v>44</v>
      </c>
      <c r="L19" s="33">
        <f>AVERAGE(B19:J19)</f>
        <v>4.8888888888888893</v>
      </c>
    </row>
    <row r="20" spans="1:12" ht="15.75">
      <c r="A20" s="3">
        <v>17</v>
      </c>
      <c r="B20" s="3">
        <v>5</v>
      </c>
      <c r="C20" s="3">
        <v>6</v>
      </c>
      <c r="D20" s="3">
        <v>5</v>
      </c>
      <c r="E20" s="3">
        <v>6</v>
      </c>
      <c r="F20" s="3">
        <v>5</v>
      </c>
      <c r="G20" s="3">
        <v>6</v>
      </c>
      <c r="H20" s="3">
        <v>6</v>
      </c>
      <c r="I20" s="3">
        <v>5</v>
      </c>
      <c r="J20" s="3">
        <v>5</v>
      </c>
      <c r="K20" s="3">
        <f>SUM(B20:J20)</f>
        <v>49</v>
      </c>
      <c r="L20" s="33">
        <f>AVERAGE(B20:J20)</f>
        <v>5.4444444444444446</v>
      </c>
    </row>
    <row r="21" spans="1:12" ht="15.75">
      <c r="A21" s="3">
        <v>18</v>
      </c>
      <c r="B21" s="3">
        <v>6</v>
      </c>
      <c r="C21" s="3">
        <v>6</v>
      </c>
      <c r="D21" s="3">
        <v>6</v>
      </c>
      <c r="E21" s="3">
        <v>3</v>
      </c>
      <c r="F21" s="3">
        <v>3</v>
      </c>
      <c r="G21" s="3">
        <v>4</v>
      </c>
      <c r="H21" s="3">
        <v>4</v>
      </c>
      <c r="I21" s="3">
        <v>4</v>
      </c>
      <c r="J21" s="3">
        <v>4</v>
      </c>
      <c r="K21" s="3">
        <f>SUM(B21:J21)</f>
        <v>40</v>
      </c>
      <c r="L21" s="33">
        <f>AVERAGE(B21:J21)</f>
        <v>4.4444444444444446</v>
      </c>
    </row>
    <row r="22" spans="1:12" ht="15.75">
      <c r="A22" s="3">
        <v>19</v>
      </c>
      <c r="B22" s="3">
        <v>5</v>
      </c>
      <c r="C22" s="3">
        <v>5</v>
      </c>
      <c r="D22" s="3">
        <v>5</v>
      </c>
      <c r="E22" s="3">
        <v>5</v>
      </c>
      <c r="F22" s="3">
        <v>5</v>
      </c>
      <c r="G22" s="3">
        <v>5</v>
      </c>
      <c r="H22" s="3">
        <v>3</v>
      </c>
      <c r="I22" s="3">
        <v>5</v>
      </c>
      <c r="J22" s="3">
        <v>4</v>
      </c>
      <c r="K22" s="3">
        <f>SUM(B22:J22)</f>
        <v>42</v>
      </c>
      <c r="L22" s="33">
        <f>AVERAGE(B22:J22)</f>
        <v>4.666666666666667</v>
      </c>
    </row>
    <row r="23" spans="1:12" ht="15.75">
      <c r="A23" s="3">
        <v>20</v>
      </c>
      <c r="B23" s="3">
        <v>4</v>
      </c>
      <c r="C23" s="3">
        <v>5</v>
      </c>
      <c r="D23" s="3">
        <v>5</v>
      </c>
      <c r="E23" s="3">
        <v>4</v>
      </c>
      <c r="F23" s="3">
        <v>5</v>
      </c>
      <c r="G23" s="3">
        <v>5</v>
      </c>
      <c r="H23" s="3">
        <v>5</v>
      </c>
      <c r="I23" s="3">
        <v>4</v>
      </c>
      <c r="J23" s="3">
        <v>5</v>
      </c>
      <c r="K23" s="3">
        <f>SUM(B23:J23)</f>
        <v>42</v>
      </c>
      <c r="L23" s="33">
        <f>AVERAGE(B23:J23)</f>
        <v>4.666666666666667</v>
      </c>
    </row>
    <row r="24" spans="1:12" ht="15.75">
      <c r="A24" s="2" t="s">
        <v>2</v>
      </c>
      <c r="B24" s="2">
        <f>SUM(B4:B23)</f>
        <v>83</v>
      </c>
      <c r="C24" s="2">
        <f t="shared" ref="C24:J24" si="2">SUM(C4:C23)</f>
        <v>99</v>
      </c>
      <c r="D24" s="2">
        <f t="shared" si="2"/>
        <v>96</v>
      </c>
      <c r="E24" s="2">
        <f t="shared" si="2"/>
        <v>101</v>
      </c>
      <c r="F24" s="2">
        <f t="shared" si="2"/>
        <v>94</v>
      </c>
      <c r="G24" s="2">
        <f t="shared" si="2"/>
        <v>101</v>
      </c>
      <c r="H24" s="2">
        <f t="shared" si="2"/>
        <v>94</v>
      </c>
      <c r="I24" s="2">
        <f t="shared" si="2"/>
        <v>86</v>
      </c>
      <c r="J24" s="2">
        <f t="shared" si="2"/>
        <v>86</v>
      </c>
      <c r="K24" s="2">
        <f>SUM(K4:K23)</f>
        <v>840</v>
      </c>
      <c r="L24" s="34">
        <f>SUM(L4:L23)</f>
        <v>93.333333333333329</v>
      </c>
    </row>
    <row r="25" spans="1:12" ht="15.75">
      <c r="A25" s="2" t="s">
        <v>3</v>
      </c>
      <c r="B25" s="34">
        <f>AVERAGE(B4:B23)</f>
        <v>4.1500000000000004</v>
      </c>
      <c r="C25" s="34">
        <f t="shared" ref="C25:J25" si="3">AVERAGE(C4:C23)</f>
        <v>4.95</v>
      </c>
      <c r="D25" s="34">
        <f t="shared" si="3"/>
        <v>4.8</v>
      </c>
      <c r="E25" s="34">
        <f t="shared" si="3"/>
        <v>5.05</v>
      </c>
      <c r="F25" s="34">
        <f t="shared" si="3"/>
        <v>4.7</v>
      </c>
      <c r="G25" s="34">
        <f t="shared" si="3"/>
        <v>5.05</v>
      </c>
      <c r="H25" s="34">
        <f t="shared" si="3"/>
        <v>4.7</v>
      </c>
      <c r="I25" s="34">
        <f t="shared" si="3"/>
        <v>4.3</v>
      </c>
      <c r="J25" s="34">
        <f t="shared" si="3"/>
        <v>4.3</v>
      </c>
      <c r="K25" s="34">
        <f>AVERAGE(K4:K23)</f>
        <v>42</v>
      </c>
      <c r="L25" s="34">
        <f>AVERAGE(L4:L23)</f>
        <v>4.6666666666666661</v>
      </c>
    </row>
    <row r="26" spans="1:12" ht="15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ht="15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5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5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5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15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5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5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5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15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5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5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5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5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5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5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5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5.75">
      <c r="A43" s="2" t="s">
        <v>13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.75">
      <c r="A44" s="2" t="s">
        <v>0</v>
      </c>
      <c r="B44" s="2" t="s">
        <v>1</v>
      </c>
      <c r="C44" s="2"/>
      <c r="D44" s="2"/>
      <c r="E44" s="2"/>
      <c r="F44" s="2"/>
      <c r="G44" s="2"/>
      <c r="H44" s="2"/>
      <c r="I44" s="2"/>
      <c r="J44" s="2"/>
      <c r="K44" s="2" t="s">
        <v>2</v>
      </c>
      <c r="L44" s="2" t="s">
        <v>3</v>
      </c>
    </row>
    <row r="45" spans="1:12" ht="15.75">
      <c r="A45" s="2"/>
      <c r="B45" s="2" t="s">
        <v>4</v>
      </c>
      <c r="C45" s="2" t="s">
        <v>5</v>
      </c>
      <c r="D45" s="2" t="s">
        <v>6</v>
      </c>
      <c r="E45" s="2" t="s">
        <v>7</v>
      </c>
      <c r="F45" s="2" t="s">
        <v>8</v>
      </c>
      <c r="G45" s="2" t="s">
        <v>9</v>
      </c>
      <c r="H45" s="2" t="s">
        <v>10</v>
      </c>
      <c r="I45" s="2" t="s">
        <v>11</v>
      </c>
      <c r="J45" s="2" t="s">
        <v>12</v>
      </c>
      <c r="K45" s="2"/>
      <c r="L45" s="2"/>
    </row>
    <row r="46" spans="1:12" ht="15.75">
      <c r="A46" s="3">
        <v>1</v>
      </c>
      <c r="B46" s="33">
        <f t="shared" ref="B46:J61" si="4">SQRT(B4+0.5)</f>
        <v>1.5811388300841898</v>
      </c>
      <c r="C46" s="33">
        <f t="shared" si="4"/>
        <v>1.8708286933869707</v>
      </c>
      <c r="D46" s="33">
        <f t="shared" si="4"/>
        <v>1.8708286933869707</v>
      </c>
      <c r="E46" s="33">
        <f t="shared" si="4"/>
        <v>2.3452078799117149</v>
      </c>
      <c r="F46" s="33">
        <f t="shared" si="4"/>
        <v>2.5495097567963922</v>
      </c>
      <c r="G46" s="33">
        <f t="shared" si="4"/>
        <v>2.3452078799117149</v>
      </c>
      <c r="H46" s="33">
        <f t="shared" si="4"/>
        <v>2.3452078799117149</v>
      </c>
      <c r="I46" s="33">
        <f t="shared" si="4"/>
        <v>2.5495097567963922</v>
      </c>
      <c r="J46" s="33">
        <f t="shared" si="4"/>
        <v>2.5495097567963922</v>
      </c>
      <c r="K46" s="33">
        <f>SUM(B46:J46)</f>
        <v>20.006949126982455</v>
      </c>
      <c r="L46" s="33">
        <f>AVERAGE(B46:J46)</f>
        <v>2.2229943474424951</v>
      </c>
    </row>
    <row r="47" spans="1:12" ht="15.75">
      <c r="A47" s="3">
        <v>2</v>
      </c>
      <c r="B47" s="33">
        <f t="shared" si="4"/>
        <v>1.5811388300841898</v>
      </c>
      <c r="C47" s="33">
        <f t="shared" si="4"/>
        <v>1.5811388300841898</v>
      </c>
      <c r="D47" s="33">
        <f t="shared" si="4"/>
        <v>2.1213203435596424</v>
      </c>
      <c r="E47" s="33">
        <f t="shared" si="4"/>
        <v>2.5495097567963922</v>
      </c>
      <c r="F47" s="33">
        <f t="shared" si="4"/>
        <v>2.5495097567963922</v>
      </c>
      <c r="G47" s="33">
        <f t="shared" si="4"/>
        <v>2.5495097567963922</v>
      </c>
      <c r="H47" s="33">
        <f t="shared" si="4"/>
        <v>2.5495097567963922</v>
      </c>
      <c r="I47" s="33">
        <f t="shared" si="4"/>
        <v>1.5811388300841898</v>
      </c>
      <c r="J47" s="33">
        <f t="shared" si="4"/>
        <v>1.5811388300841898</v>
      </c>
      <c r="K47" s="33">
        <f t="shared" ref="K47:K60" si="5">SUM(B47:J47)</f>
        <v>18.643914691081971</v>
      </c>
      <c r="L47" s="33">
        <f t="shared" ref="L47:L60" si="6">AVERAGE(B47:J47)</f>
        <v>2.0715460767868858</v>
      </c>
    </row>
    <row r="48" spans="1:12" ht="15.75">
      <c r="A48" s="3">
        <v>3</v>
      </c>
      <c r="B48" s="33">
        <f t="shared" si="4"/>
        <v>2.3452078799117149</v>
      </c>
      <c r="C48" s="33">
        <f t="shared" si="4"/>
        <v>2.3452078799117149</v>
      </c>
      <c r="D48" s="33">
        <f t="shared" si="4"/>
        <v>2.5495097567963922</v>
      </c>
      <c r="E48" s="33">
        <f t="shared" si="4"/>
        <v>2.1213203435596424</v>
      </c>
      <c r="F48" s="33">
        <f t="shared" si="4"/>
        <v>2.1213203435596424</v>
      </c>
      <c r="G48" s="33">
        <f t="shared" si="4"/>
        <v>2.1213203435596424</v>
      </c>
      <c r="H48" s="33">
        <f t="shared" si="4"/>
        <v>2.1213203435596424</v>
      </c>
      <c r="I48" s="33">
        <f t="shared" si="4"/>
        <v>1.8708286933869707</v>
      </c>
      <c r="J48" s="33">
        <f t="shared" si="4"/>
        <v>2.5495097567963922</v>
      </c>
      <c r="K48" s="33">
        <f t="shared" si="5"/>
        <v>20.145545341041753</v>
      </c>
      <c r="L48" s="33">
        <f t="shared" si="6"/>
        <v>2.2383939267824169</v>
      </c>
    </row>
    <row r="49" spans="1:12" ht="15.75">
      <c r="A49" s="3">
        <v>4</v>
      </c>
      <c r="B49" s="33">
        <f t="shared" si="4"/>
        <v>2.5495097567963922</v>
      </c>
      <c r="C49" s="33">
        <f t="shared" si="4"/>
        <v>2.5495097567963922</v>
      </c>
      <c r="D49" s="33">
        <f t="shared" si="4"/>
        <v>1.8708286933869707</v>
      </c>
      <c r="E49" s="33">
        <f t="shared" si="4"/>
        <v>2.1213203435596424</v>
      </c>
      <c r="F49" s="33">
        <f t="shared" si="4"/>
        <v>1.8708286933869707</v>
      </c>
      <c r="G49" s="33">
        <f t="shared" si="4"/>
        <v>1.2247448713915889</v>
      </c>
      <c r="H49" s="33">
        <f t="shared" si="4"/>
        <v>2.5495097567963922</v>
      </c>
      <c r="I49" s="33">
        <f t="shared" si="4"/>
        <v>1.5811388300841898</v>
      </c>
      <c r="J49" s="33">
        <f t="shared" si="4"/>
        <v>1.8708286933869707</v>
      </c>
      <c r="K49" s="33">
        <f t="shared" si="5"/>
        <v>18.188219395585509</v>
      </c>
      <c r="L49" s="33">
        <f t="shared" si="6"/>
        <v>2.0209132661761675</v>
      </c>
    </row>
    <row r="50" spans="1:12" ht="15.75">
      <c r="A50" s="3">
        <v>5</v>
      </c>
      <c r="B50" s="33">
        <f t="shared" si="4"/>
        <v>2.5495097567963922</v>
      </c>
      <c r="C50" s="33">
        <f t="shared" si="4"/>
        <v>2.5495097567963922</v>
      </c>
      <c r="D50" s="33">
        <f t="shared" si="4"/>
        <v>2.7386127875258306</v>
      </c>
      <c r="E50" s="33">
        <f t="shared" si="4"/>
        <v>2.5495097567963922</v>
      </c>
      <c r="F50" s="33">
        <f t="shared" si="4"/>
        <v>2.1213203435596424</v>
      </c>
      <c r="G50" s="33">
        <f t="shared" si="4"/>
        <v>2.7386127875258306</v>
      </c>
      <c r="H50" s="33">
        <f t="shared" si="4"/>
        <v>2.1213203435596424</v>
      </c>
      <c r="I50" s="33">
        <f t="shared" si="4"/>
        <v>2.3452078799117149</v>
      </c>
      <c r="J50" s="33">
        <f t="shared" si="4"/>
        <v>2.5495097567963922</v>
      </c>
      <c r="K50" s="33">
        <f t="shared" si="5"/>
        <v>22.26311316926823</v>
      </c>
      <c r="L50" s="33">
        <f t="shared" si="6"/>
        <v>2.4736792410298034</v>
      </c>
    </row>
    <row r="51" spans="1:12" ht="15.75">
      <c r="A51" s="3">
        <v>6</v>
      </c>
      <c r="B51" s="33">
        <f t="shared" si="4"/>
        <v>2.5495097567963922</v>
      </c>
      <c r="C51" s="33">
        <f t="shared" si="4"/>
        <v>2.5495097567963922</v>
      </c>
      <c r="D51" s="33">
        <f t="shared" si="4"/>
        <v>2.5495097567963922</v>
      </c>
      <c r="E51" s="33">
        <f t="shared" si="4"/>
        <v>2.5495097567963922</v>
      </c>
      <c r="F51" s="33">
        <f t="shared" si="4"/>
        <v>2.5495097567963922</v>
      </c>
      <c r="G51" s="33">
        <f t="shared" si="4"/>
        <v>2.5495097567963922</v>
      </c>
      <c r="H51" s="33">
        <f t="shared" si="4"/>
        <v>2.5495097567963922</v>
      </c>
      <c r="I51" s="33">
        <f t="shared" si="4"/>
        <v>2.5495097567963922</v>
      </c>
      <c r="J51" s="33">
        <f t="shared" si="4"/>
        <v>2.5495097567963922</v>
      </c>
      <c r="K51" s="33">
        <f t="shared" si="5"/>
        <v>22.945587811167535</v>
      </c>
      <c r="L51" s="33">
        <f t="shared" si="6"/>
        <v>2.5495097567963927</v>
      </c>
    </row>
    <row r="52" spans="1:12" ht="15.75">
      <c r="A52" s="3">
        <v>7</v>
      </c>
      <c r="B52" s="33">
        <f t="shared" si="4"/>
        <v>2.3452078799117149</v>
      </c>
      <c r="C52" s="33">
        <f t="shared" si="4"/>
        <v>2.5495097567963922</v>
      </c>
      <c r="D52" s="33">
        <f t="shared" si="4"/>
        <v>2.5495097567963922</v>
      </c>
      <c r="E52" s="33">
        <f t="shared" si="4"/>
        <v>2.3452078799117149</v>
      </c>
      <c r="F52" s="33">
        <f t="shared" si="4"/>
        <v>2.5495097567963922</v>
      </c>
      <c r="G52" s="33">
        <f t="shared" si="4"/>
        <v>2.3452078799117149</v>
      </c>
      <c r="H52" s="33">
        <f t="shared" si="4"/>
        <v>2.3452078799117149</v>
      </c>
      <c r="I52" s="33">
        <f t="shared" si="4"/>
        <v>2.3452078799117149</v>
      </c>
      <c r="J52" s="33">
        <f t="shared" si="4"/>
        <v>2.1213203435596424</v>
      </c>
      <c r="K52" s="33">
        <f t="shared" si="5"/>
        <v>21.495889013507394</v>
      </c>
      <c r="L52" s="33">
        <f t="shared" si="6"/>
        <v>2.3884321126119326</v>
      </c>
    </row>
    <row r="53" spans="1:12" ht="15.75">
      <c r="A53" s="3">
        <v>8</v>
      </c>
      <c r="B53" s="33">
        <f t="shared" si="4"/>
        <v>2.3452078799117149</v>
      </c>
      <c r="C53" s="33">
        <f t="shared" si="4"/>
        <v>2.7386127875258306</v>
      </c>
      <c r="D53" s="33">
        <f t="shared" si="4"/>
        <v>2.5495097567963922</v>
      </c>
      <c r="E53" s="33">
        <f t="shared" si="4"/>
        <v>2.7386127875258306</v>
      </c>
      <c r="F53" s="33">
        <f t="shared" si="4"/>
        <v>2.5495097567963922</v>
      </c>
      <c r="G53" s="33">
        <f t="shared" si="4"/>
        <v>2.3452078799117149</v>
      </c>
      <c r="H53" s="33">
        <f t="shared" si="4"/>
        <v>2.1213203435596424</v>
      </c>
      <c r="I53" s="33">
        <f t="shared" si="4"/>
        <v>2.5495097567963922</v>
      </c>
      <c r="J53" s="33">
        <f t="shared" si="4"/>
        <v>2.5495097567963922</v>
      </c>
      <c r="K53" s="33">
        <f t="shared" si="5"/>
        <v>22.487000705620304</v>
      </c>
      <c r="L53" s="33">
        <f t="shared" si="6"/>
        <v>2.4985556339578117</v>
      </c>
    </row>
    <row r="54" spans="1:12" ht="15.75">
      <c r="A54" s="3">
        <v>9</v>
      </c>
      <c r="B54" s="33">
        <f t="shared" si="4"/>
        <v>2.3452078799117149</v>
      </c>
      <c r="C54" s="33">
        <f t="shared" si="4"/>
        <v>2.3452078799117149</v>
      </c>
      <c r="D54" s="33">
        <f t="shared" si="4"/>
        <v>1.8708286933869707</v>
      </c>
      <c r="E54" s="33">
        <f t="shared" si="4"/>
        <v>2.7386127875258306</v>
      </c>
      <c r="F54" s="33">
        <f t="shared" si="4"/>
        <v>2.3452078799117149</v>
      </c>
      <c r="G54" s="33">
        <f t="shared" si="4"/>
        <v>2.5495097567963922</v>
      </c>
      <c r="H54" s="33">
        <f t="shared" si="4"/>
        <v>2.1213203435596424</v>
      </c>
      <c r="I54" s="33">
        <f t="shared" si="4"/>
        <v>1.8708286933869707</v>
      </c>
      <c r="J54" s="33">
        <f t="shared" si="4"/>
        <v>1.5811388300841898</v>
      </c>
      <c r="K54" s="33">
        <f t="shared" si="5"/>
        <v>19.767862744475142</v>
      </c>
      <c r="L54" s="33">
        <f t="shared" si="6"/>
        <v>2.1964291938305713</v>
      </c>
    </row>
    <row r="55" spans="1:12" ht="15.75">
      <c r="A55" s="3">
        <v>10</v>
      </c>
      <c r="B55" s="33">
        <f t="shared" si="4"/>
        <v>2.1213203435596424</v>
      </c>
      <c r="C55" s="33">
        <f t="shared" si="4"/>
        <v>1.8708286933869707</v>
      </c>
      <c r="D55" s="33">
        <f t="shared" si="4"/>
        <v>2.1213203435596424</v>
      </c>
      <c r="E55" s="33">
        <f t="shared" si="4"/>
        <v>1.8708286933869707</v>
      </c>
      <c r="F55" s="33">
        <f t="shared" si="4"/>
        <v>2.3452078799117149</v>
      </c>
      <c r="G55" s="33">
        <f t="shared" si="4"/>
        <v>2.1213203435596424</v>
      </c>
      <c r="H55" s="33">
        <f t="shared" si="4"/>
        <v>2.1213203435596424</v>
      </c>
      <c r="I55" s="33">
        <f t="shared" si="4"/>
        <v>2.3452078799117149</v>
      </c>
      <c r="J55" s="33">
        <f t="shared" si="4"/>
        <v>1.8708286933869707</v>
      </c>
      <c r="K55" s="33">
        <f t="shared" si="5"/>
        <v>18.788183214222911</v>
      </c>
      <c r="L55" s="33">
        <f t="shared" si="6"/>
        <v>2.0875759126914346</v>
      </c>
    </row>
    <row r="56" spans="1:12" ht="15.75">
      <c r="A56" s="3">
        <v>11</v>
      </c>
      <c r="B56" s="33">
        <f t="shared" si="4"/>
        <v>1.8708286933869707</v>
      </c>
      <c r="C56" s="33">
        <f t="shared" si="4"/>
        <v>2.3452078799117149</v>
      </c>
      <c r="D56" s="33">
        <f t="shared" si="4"/>
        <v>2.3452078799117149</v>
      </c>
      <c r="E56" s="33">
        <f t="shared" si="4"/>
        <v>2.5495097567963922</v>
      </c>
      <c r="F56" s="33">
        <f t="shared" si="4"/>
        <v>2.3452078799117149</v>
      </c>
      <c r="G56" s="33">
        <f t="shared" si="4"/>
        <v>2.5495097567963922</v>
      </c>
      <c r="H56" s="33">
        <f t="shared" si="4"/>
        <v>2.5495097567963922</v>
      </c>
      <c r="I56" s="33">
        <f t="shared" si="4"/>
        <v>2.1213203435596424</v>
      </c>
      <c r="J56" s="33">
        <f t="shared" si="4"/>
        <v>2.3452078799117149</v>
      </c>
      <c r="K56" s="33">
        <f t="shared" si="5"/>
        <v>21.021509826982651</v>
      </c>
      <c r="L56" s="33">
        <f t="shared" si="6"/>
        <v>2.3357233141091833</v>
      </c>
    </row>
    <row r="57" spans="1:12" ht="15.75">
      <c r="A57" s="3">
        <v>12</v>
      </c>
      <c r="B57" s="33">
        <f t="shared" si="4"/>
        <v>1.2247448713915889</v>
      </c>
      <c r="C57" s="33">
        <f t="shared" si="4"/>
        <v>2.3452078799117149</v>
      </c>
      <c r="D57" s="33">
        <f t="shared" si="4"/>
        <v>2.1213203435596424</v>
      </c>
      <c r="E57" s="33">
        <f t="shared" si="4"/>
        <v>2.1213203435596424</v>
      </c>
      <c r="F57" s="33">
        <f t="shared" si="4"/>
        <v>1.8708286933869707</v>
      </c>
      <c r="G57" s="33">
        <f t="shared" si="4"/>
        <v>2.3452078799117149</v>
      </c>
      <c r="H57" s="33">
        <f t="shared" si="4"/>
        <v>2.3452078799117149</v>
      </c>
      <c r="I57" s="33">
        <f t="shared" si="4"/>
        <v>2.1213203435596424</v>
      </c>
      <c r="J57" s="33">
        <f t="shared" si="4"/>
        <v>2.3452078799117149</v>
      </c>
      <c r="K57" s="33">
        <f t="shared" si="5"/>
        <v>18.840366115104349</v>
      </c>
      <c r="L57" s="33">
        <f t="shared" si="6"/>
        <v>2.0933740127893721</v>
      </c>
    </row>
    <row r="58" spans="1:12" ht="15.75">
      <c r="A58" s="3">
        <v>13</v>
      </c>
      <c r="B58" s="33">
        <f t="shared" si="4"/>
        <v>1.2247448713915889</v>
      </c>
      <c r="C58" s="33">
        <f t="shared" si="4"/>
        <v>2.3452078799117149</v>
      </c>
      <c r="D58" s="33">
        <f t="shared" si="4"/>
        <v>2.5495097567963922</v>
      </c>
      <c r="E58" s="33">
        <f t="shared" si="4"/>
        <v>2.5495097567963922</v>
      </c>
      <c r="F58" s="33">
        <f t="shared" si="4"/>
        <v>2.3452078799117149</v>
      </c>
      <c r="G58" s="33">
        <f t="shared" si="4"/>
        <v>2.7386127875258306</v>
      </c>
      <c r="H58" s="33">
        <f t="shared" si="4"/>
        <v>1.8708286933869707</v>
      </c>
      <c r="I58" s="33">
        <f t="shared" si="4"/>
        <v>2.1213203435596424</v>
      </c>
      <c r="J58" s="33">
        <f t="shared" si="4"/>
        <v>1.2247448713915889</v>
      </c>
      <c r="K58" s="33">
        <f t="shared" si="5"/>
        <v>18.969686840671837</v>
      </c>
      <c r="L58" s="33">
        <f t="shared" si="6"/>
        <v>2.107742982296871</v>
      </c>
    </row>
    <row r="59" spans="1:12" ht="15.75">
      <c r="A59" s="3">
        <v>14</v>
      </c>
      <c r="B59" s="33">
        <f t="shared" si="4"/>
        <v>2.1213203435596424</v>
      </c>
      <c r="C59" s="33">
        <f t="shared" si="4"/>
        <v>2.1213203435596424</v>
      </c>
      <c r="D59" s="33">
        <f t="shared" si="4"/>
        <v>1.8708286933869707</v>
      </c>
      <c r="E59" s="33">
        <f t="shared" si="4"/>
        <v>2.3452078799117149</v>
      </c>
      <c r="F59" s="33">
        <f t="shared" si="4"/>
        <v>2.1213203435596424</v>
      </c>
      <c r="G59" s="33">
        <f t="shared" si="4"/>
        <v>2.3452078799117149</v>
      </c>
      <c r="H59" s="33">
        <f t="shared" si="4"/>
        <v>2.1213203435596424</v>
      </c>
      <c r="I59" s="33">
        <f t="shared" si="4"/>
        <v>2.1213203435596424</v>
      </c>
      <c r="J59" s="33">
        <f t="shared" si="4"/>
        <v>2.3452078799117149</v>
      </c>
      <c r="K59" s="33">
        <f t="shared" si="5"/>
        <v>19.513054050920328</v>
      </c>
      <c r="L59" s="33">
        <f t="shared" si="6"/>
        <v>2.1681171167689253</v>
      </c>
    </row>
    <row r="60" spans="1:12" ht="15.75">
      <c r="A60" s="3">
        <v>15</v>
      </c>
      <c r="B60" s="33">
        <f t="shared" si="4"/>
        <v>1.8708286933869707</v>
      </c>
      <c r="C60" s="33">
        <f t="shared" si="4"/>
        <v>2.5495097567963922</v>
      </c>
      <c r="D60" s="33">
        <f t="shared" si="4"/>
        <v>2.1213203435596424</v>
      </c>
      <c r="E60" s="33">
        <f t="shared" si="4"/>
        <v>2.1213203435596424</v>
      </c>
      <c r="F60" s="33">
        <f t="shared" si="4"/>
        <v>1.8708286933869707</v>
      </c>
      <c r="G60" s="33">
        <f t="shared" si="4"/>
        <v>1.8708286933869707</v>
      </c>
      <c r="H60" s="33">
        <f t="shared" si="4"/>
        <v>2.1213203435596424</v>
      </c>
      <c r="I60" s="33">
        <f t="shared" si="4"/>
        <v>2.1213203435596424</v>
      </c>
      <c r="J60" s="33">
        <f t="shared" si="4"/>
        <v>2.1213203435596424</v>
      </c>
      <c r="K60" s="33">
        <f t="shared" si="5"/>
        <v>18.768597554755516</v>
      </c>
      <c r="L60" s="33">
        <f t="shared" si="6"/>
        <v>2.0853997283061685</v>
      </c>
    </row>
    <row r="61" spans="1:12" ht="15.75">
      <c r="A61" s="3">
        <v>16</v>
      </c>
      <c r="B61" s="33">
        <f t="shared" si="4"/>
        <v>2.3452078799117149</v>
      </c>
      <c r="C61" s="33">
        <f t="shared" si="4"/>
        <v>1.8708286933869707</v>
      </c>
      <c r="D61" s="33">
        <f t="shared" si="4"/>
        <v>2.3452078799117149</v>
      </c>
      <c r="E61" s="33">
        <f t="shared" si="4"/>
        <v>2.3452078799117149</v>
      </c>
      <c r="F61" s="33">
        <f t="shared" si="4"/>
        <v>2.3452078799117149</v>
      </c>
      <c r="G61" s="33">
        <f t="shared" si="4"/>
        <v>2.5495097567963922</v>
      </c>
      <c r="H61" s="33">
        <f t="shared" si="4"/>
        <v>2.5495097567963922</v>
      </c>
      <c r="I61" s="33">
        <f t="shared" si="4"/>
        <v>2.3452078799117149</v>
      </c>
      <c r="J61" s="33">
        <f t="shared" si="4"/>
        <v>2.1213203435596424</v>
      </c>
      <c r="K61" s="33">
        <f>SUM(B61:J61)</f>
        <v>20.817207950097973</v>
      </c>
      <c r="L61" s="33">
        <f>AVERAGE(B61:J61)</f>
        <v>2.3130231055664416</v>
      </c>
    </row>
    <row r="62" spans="1:12" ht="15.75">
      <c r="A62" s="3">
        <v>17</v>
      </c>
      <c r="B62" s="33">
        <f t="shared" ref="B62:J65" si="7">SQRT(B20+0.5)</f>
        <v>2.3452078799117149</v>
      </c>
      <c r="C62" s="33">
        <f t="shared" si="7"/>
        <v>2.5495097567963922</v>
      </c>
      <c r="D62" s="33">
        <f t="shared" si="7"/>
        <v>2.3452078799117149</v>
      </c>
      <c r="E62" s="33">
        <f t="shared" si="7"/>
        <v>2.5495097567963922</v>
      </c>
      <c r="F62" s="33">
        <f t="shared" si="7"/>
        <v>2.3452078799117149</v>
      </c>
      <c r="G62" s="33">
        <f t="shared" si="7"/>
        <v>2.5495097567963922</v>
      </c>
      <c r="H62" s="33">
        <f t="shared" si="7"/>
        <v>2.5495097567963922</v>
      </c>
      <c r="I62" s="33">
        <f t="shared" si="7"/>
        <v>2.3452078799117149</v>
      </c>
      <c r="J62" s="33">
        <f t="shared" si="7"/>
        <v>2.3452078799117149</v>
      </c>
      <c r="K62" s="33">
        <f>SUM(B62:J62)</f>
        <v>21.924078426744146</v>
      </c>
      <c r="L62" s="33">
        <f>AVERAGE(B62:J62)</f>
        <v>2.4360087140826829</v>
      </c>
    </row>
    <row r="63" spans="1:12" ht="15.75">
      <c r="A63" s="3">
        <v>18</v>
      </c>
      <c r="B63" s="33">
        <f t="shared" si="7"/>
        <v>2.5495097567963922</v>
      </c>
      <c r="C63" s="33">
        <f t="shared" si="7"/>
        <v>2.5495097567963922</v>
      </c>
      <c r="D63" s="33">
        <f t="shared" si="7"/>
        <v>2.5495097567963922</v>
      </c>
      <c r="E63" s="33">
        <f t="shared" si="7"/>
        <v>1.8708286933869707</v>
      </c>
      <c r="F63" s="33">
        <f t="shared" si="7"/>
        <v>1.8708286933869707</v>
      </c>
      <c r="G63" s="33">
        <f t="shared" si="7"/>
        <v>2.1213203435596424</v>
      </c>
      <c r="H63" s="33">
        <f t="shared" si="7"/>
        <v>2.1213203435596424</v>
      </c>
      <c r="I63" s="33">
        <f t="shared" si="7"/>
        <v>2.1213203435596424</v>
      </c>
      <c r="J63" s="33">
        <f t="shared" si="7"/>
        <v>2.1213203435596424</v>
      </c>
      <c r="K63" s="33">
        <f>SUM(B63:J63)</f>
        <v>19.875468031401688</v>
      </c>
      <c r="L63" s="33">
        <f>AVERAGE(B63:J63)</f>
        <v>2.2083853368224098</v>
      </c>
    </row>
    <row r="64" spans="1:12" ht="15.75">
      <c r="A64" s="3">
        <v>19</v>
      </c>
      <c r="B64" s="33">
        <f t="shared" si="7"/>
        <v>2.3452078799117149</v>
      </c>
      <c r="C64" s="33">
        <f t="shared" si="7"/>
        <v>2.3452078799117149</v>
      </c>
      <c r="D64" s="33">
        <f t="shared" si="7"/>
        <v>2.3452078799117149</v>
      </c>
      <c r="E64" s="33">
        <f t="shared" si="7"/>
        <v>2.3452078799117149</v>
      </c>
      <c r="F64" s="33">
        <f t="shared" si="7"/>
        <v>2.3452078799117149</v>
      </c>
      <c r="G64" s="33">
        <f t="shared" si="7"/>
        <v>2.3452078799117149</v>
      </c>
      <c r="H64" s="33">
        <f t="shared" si="7"/>
        <v>1.8708286933869707</v>
      </c>
      <c r="I64" s="33">
        <f t="shared" si="7"/>
        <v>2.3452078799117149</v>
      </c>
      <c r="J64" s="33">
        <f t="shared" si="7"/>
        <v>2.1213203435596424</v>
      </c>
      <c r="K64" s="33">
        <f>SUM(B64:J64)</f>
        <v>20.408604196328618</v>
      </c>
      <c r="L64" s="33">
        <f>AVERAGE(B64:J64)</f>
        <v>2.2676226884809574</v>
      </c>
    </row>
    <row r="65" spans="1:12" ht="15.75">
      <c r="A65" s="3">
        <v>20</v>
      </c>
      <c r="B65" s="33">
        <f t="shared" si="7"/>
        <v>2.1213203435596424</v>
      </c>
      <c r="C65" s="33">
        <f t="shared" si="7"/>
        <v>2.3452078799117149</v>
      </c>
      <c r="D65" s="33">
        <f t="shared" si="7"/>
        <v>2.3452078799117149</v>
      </c>
      <c r="E65" s="33">
        <f t="shared" si="7"/>
        <v>2.1213203435596424</v>
      </c>
      <c r="F65" s="33">
        <f t="shared" si="7"/>
        <v>2.3452078799117149</v>
      </c>
      <c r="G65" s="33">
        <f t="shared" si="7"/>
        <v>2.3452078799117149</v>
      </c>
      <c r="H65" s="33">
        <f t="shared" si="7"/>
        <v>2.3452078799117149</v>
      </c>
      <c r="I65" s="33">
        <f t="shared" si="7"/>
        <v>2.1213203435596424</v>
      </c>
      <c r="J65" s="33">
        <f t="shared" si="7"/>
        <v>2.3452078799117149</v>
      </c>
      <c r="K65" s="33">
        <f>SUM(B65:J65)</f>
        <v>20.435208310149218</v>
      </c>
      <c r="L65" s="33">
        <f>AVERAGE(B65:J65)</f>
        <v>2.270578701127691</v>
      </c>
    </row>
    <row r="66" spans="1:12" ht="15.75">
      <c r="A66" s="2" t="s">
        <v>2</v>
      </c>
      <c r="B66" s="34">
        <f t="shared" ref="B66:L66" si="8">SUM(B46:B65)</f>
        <v>42.331880006972</v>
      </c>
      <c r="C66" s="34">
        <f t="shared" si="8"/>
        <v>46.316581498287313</v>
      </c>
      <c r="D66" s="34">
        <f t="shared" si="8"/>
        <v>45.730306875649205</v>
      </c>
      <c r="E66" s="34">
        <f t="shared" si="8"/>
        <v>46.848582619960737</v>
      </c>
      <c r="F66" s="34">
        <f t="shared" si="8"/>
        <v>45.356487627502482</v>
      </c>
      <c r="G66" s="34">
        <f t="shared" si="8"/>
        <v>46.650273870669494</v>
      </c>
      <c r="H66" s="34">
        <f t="shared" si="8"/>
        <v>45.390110195676286</v>
      </c>
      <c r="I66" s="34">
        <f t="shared" si="8"/>
        <v>43.47295400171928</v>
      </c>
      <c r="J66" s="34">
        <f t="shared" si="8"/>
        <v>43.208869819672664</v>
      </c>
      <c r="K66" s="34">
        <f t="shared" si="8"/>
        <v>405.30604651610952</v>
      </c>
      <c r="L66" s="34">
        <f t="shared" si="8"/>
        <v>45.034005168456616</v>
      </c>
    </row>
    <row r="67" spans="1:12" ht="15.75">
      <c r="A67" s="2" t="s">
        <v>3</v>
      </c>
      <c r="B67" s="34">
        <f t="shared" ref="B67:L67" si="9">AVERAGE(B46:B65)</f>
        <v>2.1165940003485999</v>
      </c>
      <c r="C67" s="34">
        <f t="shared" si="9"/>
        <v>2.3158290749143657</v>
      </c>
      <c r="D67" s="34">
        <f t="shared" si="9"/>
        <v>2.2865153437824604</v>
      </c>
      <c r="E67" s="34">
        <f t="shared" si="9"/>
        <v>2.342429130998037</v>
      </c>
      <c r="F67" s="34">
        <f t="shared" si="9"/>
        <v>2.267824381375124</v>
      </c>
      <c r="G67" s="34">
        <f t="shared" si="9"/>
        <v>2.3325136935334747</v>
      </c>
      <c r="H67" s="34">
        <f t="shared" si="9"/>
        <v>2.2695055097838144</v>
      </c>
      <c r="I67" s="34">
        <f t="shared" si="9"/>
        <v>2.1736477000859642</v>
      </c>
      <c r="J67" s="34">
        <f t="shared" si="9"/>
        <v>2.1604434909836332</v>
      </c>
      <c r="K67" s="34">
        <f t="shared" si="9"/>
        <v>20.265302325805475</v>
      </c>
      <c r="L67" s="34">
        <f t="shared" si="9"/>
        <v>2.2517002584228307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7"/>
  <sheetViews>
    <sheetView topLeftCell="A49" workbookViewId="0">
      <selection activeCell="N63" sqref="N63"/>
    </sheetView>
  </sheetViews>
  <sheetFormatPr defaultRowHeight="15"/>
  <sheetData>
    <row r="1" spans="1:12" ht="15.7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 t="s">
        <v>0</v>
      </c>
      <c r="B2" s="2" t="s">
        <v>1</v>
      </c>
      <c r="C2" s="2"/>
      <c r="D2" s="2"/>
      <c r="E2" s="2"/>
      <c r="F2" s="2"/>
      <c r="G2" s="2"/>
      <c r="H2" s="2"/>
      <c r="I2" s="2"/>
      <c r="J2" s="2"/>
      <c r="K2" s="2" t="s">
        <v>2</v>
      </c>
      <c r="L2" s="2" t="s">
        <v>3</v>
      </c>
    </row>
    <row r="3" spans="1:12" ht="15.75">
      <c r="A3" s="2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/>
      <c r="L3" s="2"/>
    </row>
    <row r="4" spans="1:12" ht="15.75">
      <c r="A4" s="3">
        <v>1</v>
      </c>
      <c r="B4" s="3">
        <v>5</v>
      </c>
      <c r="C4" s="3">
        <v>5</v>
      </c>
      <c r="D4" s="3">
        <v>4</v>
      </c>
      <c r="E4" s="3">
        <v>3</v>
      </c>
      <c r="F4" s="3">
        <v>5</v>
      </c>
      <c r="G4" s="3">
        <v>6</v>
      </c>
      <c r="H4" s="3">
        <v>6</v>
      </c>
      <c r="I4" s="3">
        <v>6</v>
      </c>
      <c r="J4" s="3">
        <v>7</v>
      </c>
      <c r="K4" s="3">
        <f>SUM(B4:J4)</f>
        <v>47</v>
      </c>
      <c r="L4" s="33">
        <f>AVERAGE(B4:J4)</f>
        <v>5.2222222222222223</v>
      </c>
    </row>
    <row r="5" spans="1:12" ht="15.75">
      <c r="A5" s="3">
        <v>2</v>
      </c>
      <c r="B5" s="3">
        <v>4</v>
      </c>
      <c r="C5" s="3">
        <v>4</v>
      </c>
      <c r="D5" s="3">
        <v>6</v>
      </c>
      <c r="E5" s="3">
        <v>5</v>
      </c>
      <c r="F5" s="3">
        <v>4</v>
      </c>
      <c r="G5" s="3">
        <v>4</v>
      </c>
      <c r="H5" s="3">
        <v>5</v>
      </c>
      <c r="I5" s="3">
        <v>3</v>
      </c>
      <c r="J5" s="3">
        <v>4</v>
      </c>
      <c r="K5" s="3">
        <f t="shared" ref="K5:K18" si="0">SUM(B5:J5)</f>
        <v>39</v>
      </c>
      <c r="L5" s="33">
        <f t="shared" ref="L5:L18" si="1">AVERAGE(B5:J5)</f>
        <v>4.333333333333333</v>
      </c>
    </row>
    <row r="6" spans="1:12" ht="15.75">
      <c r="A6" s="3">
        <v>3</v>
      </c>
      <c r="B6" s="3">
        <v>6</v>
      </c>
      <c r="C6" s="3">
        <v>7</v>
      </c>
      <c r="D6" s="3">
        <v>7</v>
      </c>
      <c r="E6" s="3">
        <v>6</v>
      </c>
      <c r="F6" s="3">
        <v>6</v>
      </c>
      <c r="G6" s="3">
        <v>7</v>
      </c>
      <c r="H6" s="3">
        <v>5</v>
      </c>
      <c r="I6" s="3">
        <v>5</v>
      </c>
      <c r="J6" s="3">
        <v>4</v>
      </c>
      <c r="K6" s="3">
        <f t="shared" si="0"/>
        <v>53</v>
      </c>
      <c r="L6" s="33">
        <f t="shared" si="1"/>
        <v>5.8888888888888893</v>
      </c>
    </row>
    <row r="7" spans="1:12" ht="15.75">
      <c r="A7" s="3">
        <v>4</v>
      </c>
      <c r="B7" s="3">
        <v>6</v>
      </c>
      <c r="C7" s="3">
        <v>5</v>
      </c>
      <c r="D7" s="3">
        <v>7</v>
      </c>
      <c r="E7" s="3">
        <v>7</v>
      </c>
      <c r="F7" s="3">
        <v>6</v>
      </c>
      <c r="G7" s="3">
        <v>6</v>
      </c>
      <c r="H7" s="3">
        <v>7</v>
      </c>
      <c r="I7" s="3">
        <v>5</v>
      </c>
      <c r="J7" s="3">
        <v>5</v>
      </c>
      <c r="K7" s="3">
        <f t="shared" si="0"/>
        <v>54</v>
      </c>
      <c r="L7" s="33">
        <f t="shared" si="1"/>
        <v>6</v>
      </c>
    </row>
    <row r="8" spans="1:12" ht="15.75">
      <c r="A8" s="3">
        <v>5</v>
      </c>
      <c r="B8" s="3">
        <v>6</v>
      </c>
      <c r="C8" s="3">
        <v>3</v>
      </c>
      <c r="D8" s="3">
        <v>6</v>
      </c>
      <c r="E8" s="3">
        <v>7</v>
      </c>
      <c r="F8" s="3">
        <v>7</v>
      </c>
      <c r="G8" s="3">
        <v>6</v>
      </c>
      <c r="H8" s="3">
        <v>7</v>
      </c>
      <c r="I8" s="3">
        <v>4</v>
      </c>
      <c r="J8" s="3">
        <v>4</v>
      </c>
      <c r="K8" s="3">
        <f t="shared" si="0"/>
        <v>50</v>
      </c>
      <c r="L8" s="33">
        <f t="shared" si="1"/>
        <v>5.5555555555555554</v>
      </c>
    </row>
    <row r="9" spans="1:12" ht="15.75">
      <c r="A9" s="3">
        <v>6</v>
      </c>
      <c r="B9" s="3">
        <v>4</v>
      </c>
      <c r="C9" s="3">
        <v>3</v>
      </c>
      <c r="D9" s="3">
        <v>5</v>
      </c>
      <c r="E9" s="3">
        <v>5</v>
      </c>
      <c r="F9" s="3">
        <v>6</v>
      </c>
      <c r="G9" s="3">
        <v>5</v>
      </c>
      <c r="H9" s="3">
        <v>5</v>
      </c>
      <c r="I9" s="3">
        <v>2</v>
      </c>
      <c r="J9" s="3">
        <v>5</v>
      </c>
      <c r="K9" s="3">
        <f t="shared" si="0"/>
        <v>40</v>
      </c>
      <c r="L9" s="33">
        <f t="shared" si="1"/>
        <v>4.4444444444444446</v>
      </c>
    </row>
    <row r="10" spans="1:12" ht="15.75">
      <c r="A10" s="3">
        <v>7</v>
      </c>
      <c r="B10" s="3">
        <v>5</v>
      </c>
      <c r="C10" s="3">
        <v>6</v>
      </c>
      <c r="D10" s="3">
        <v>6</v>
      </c>
      <c r="E10" s="3">
        <v>6</v>
      </c>
      <c r="F10" s="3">
        <v>6</v>
      </c>
      <c r="G10" s="3">
        <v>6</v>
      </c>
      <c r="H10" s="3">
        <v>6</v>
      </c>
      <c r="I10" s="3">
        <v>5</v>
      </c>
      <c r="J10" s="3">
        <v>5</v>
      </c>
      <c r="K10" s="3">
        <f t="shared" si="0"/>
        <v>51</v>
      </c>
      <c r="L10" s="33">
        <f t="shared" si="1"/>
        <v>5.666666666666667</v>
      </c>
    </row>
    <row r="11" spans="1:12" ht="15.75">
      <c r="A11" s="3">
        <v>8</v>
      </c>
      <c r="B11" s="3">
        <v>3</v>
      </c>
      <c r="C11" s="3">
        <v>5</v>
      </c>
      <c r="D11" s="3">
        <v>5</v>
      </c>
      <c r="E11" s="3">
        <v>5</v>
      </c>
      <c r="F11" s="3">
        <v>6</v>
      </c>
      <c r="G11" s="3">
        <v>6</v>
      </c>
      <c r="H11" s="3">
        <v>4</v>
      </c>
      <c r="I11" s="3">
        <v>5</v>
      </c>
      <c r="J11" s="3">
        <v>3</v>
      </c>
      <c r="K11" s="3">
        <f t="shared" si="0"/>
        <v>42</v>
      </c>
      <c r="L11" s="33">
        <f t="shared" si="1"/>
        <v>4.666666666666667</v>
      </c>
    </row>
    <row r="12" spans="1:12" ht="15.75">
      <c r="A12" s="3">
        <v>9</v>
      </c>
      <c r="B12" s="3">
        <v>6</v>
      </c>
      <c r="C12" s="3">
        <v>6</v>
      </c>
      <c r="D12" s="3">
        <v>6</v>
      </c>
      <c r="E12" s="3">
        <v>6</v>
      </c>
      <c r="F12" s="3">
        <v>6</v>
      </c>
      <c r="G12" s="3">
        <v>6</v>
      </c>
      <c r="H12" s="3">
        <v>6</v>
      </c>
      <c r="I12" s="3">
        <v>6</v>
      </c>
      <c r="J12" s="3">
        <v>6</v>
      </c>
      <c r="K12" s="3">
        <f t="shared" si="0"/>
        <v>54</v>
      </c>
      <c r="L12" s="33">
        <f t="shared" si="1"/>
        <v>6</v>
      </c>
    </row>
    <row r="13" spans="1:12" ht="15.75">
      <c r="A13" s="3">
        <v>10</v>
      </c>
      <c r="B13" s="3">
        <v>7</v>
      </c>
      <c r="C13" s="3">
        <v>6</v>
      </c>
      <c r="D13" s="3">
        <v>7</v>
      </c>
      <c r="E13" s="3">
        <v>7</v>
      </c>
      <c r="F13" s="3">
        <v>7</v>
      </c>
      <c r="G13" s="3">
        <v>7</v>
      </c>
      <c r="H13" s="3">
        <v>7</v>
      </c>
      <c r="I13" s="3">
        <v>6</v>
      </c>
      <c r="J13" s="3">
        <v>7</v>
      </c>
      <c r="K13" s="3">
        <f t="shared" si="0"/>
        <v>61</v>
      </c>
      <c r="L13" s="33">
        <f t="shared" si="1"/>
        <v>6.7777777777777777</v>
      </c>
    </row>
    <row r="14" spans="1:12" ht="15.75">
      <c r="A14" s="3">
        <v>11</v>
      </c>
      <c r="B14" s="3">
        <v>6</v>
      </c>
      <c r="C14" s="3">
        <v>6</v>
      </c>
      <c r="D14" s="3">
        <v>4</v>
      </c>
      <c r="E14" s="3">
        <v>3</v>
      </c>
      <c r="F14" s="3">
        <v>6</v>
      </c>
      <c r="G14" s="3">
        <v>6</v>
      </c>
      <c r="H14" s="3">
        <v>6</v>
      </c>
      <c r="I14" s="3">
        <v>7</v>
      </c>
      <c r="J14" s="3">
        <v>5</v>
      </c>
      <c r="K14" s="3">
        <f t="shared" si="0"/>
        <v>49</v>
      </c>
      <c r="L14" s="33">
        <f t="shared" si="1"/>
        <v>5.4444444444444446</v>
      </c>
    </row>
    <row r="15" spans="1:12" ht="15.75">
      <c r="A15" s="3">
        <v>12</v>
      </c>
      <c r="B15" s="3">
        <v>6</v>
      </c>
      <c r="C15" s="3">
        <v>6</v>
      </c>
      <c r="D15" s="3">
        <v>5</v>
      </c>
      <c r="E15" s="3">
        <v>5</v>
      </c>
      <c r="F15" s="3">
        <v>5</v>
      </c>
      <c r="G15" s="3">
        <v>5</v>
      </c>
      <c r="H15" s="3">
        <v>5</v>
      </c>
      <c r="I15" s="3">
        <v>5</v>
      </c>
      <c r="J15" s="3">
        <v>6</v>
      </c>
      <c r="K15" s="3">
        <f t="shared" si="0"/>
        <v>48</v>
      </c>
      <c r="L15" s="33">
        <f t="shared" si="1"/>
        <v>5.333333333333333</v>
      </c>
    </row>
    <row r="16" spans="1:12" ht="15.75">
      <c r="A16" s="3">
        <v>13</v>
      </c>
      <c r="B16" s="3">
        <v>5</v>
      </c>
      <c r="C16" s="3">
        <v>6</v>
      </c>
      <c r="D16" s="3">
        <v>5</v>
      </c>
      <c r="E16" s="3">
        <v>7</v>
      </c>
      <c r="F16" s="3">
        <v>6</v>
      </c>
      <c r="G16" s="3">
        <v>6</v>
      </c>
      <c r="H16" s="3">
        <v>6</v>
      </c>
      <c r="I16" s="3">
        <v>6</v>
      </c>
      <c r="J16" s="3">
        <v>6</v>
      </c>
      <c r="K16" s="3">
        <f t="shared" si="0"/>
        <v>53</v>
      </c>
      <c r="L16" s="33">
        <f t="shared" si="1"/>
        <v>5.8888888888888893</v>
      </c>
    </row>
    <row r="17" spans="1:12" ht="15.75">
      <c r="A17" s="3">
        <v>14</v>
      </c>
      <c r="B17" s="3">
        <v>5</v>
      </c>
      <c r="C17" s="3">
        <v>3</v>
      </c>
      <c r="D17" s="3">
        <v>5</v>
      </c>
      <c r="E17" s="3">
        <v>4</v>
      </c>
      <c r="F17" s="3">
        <v>7</v>
      </c>
      <c r="G17" s="3">
        <v>6</v>
      </c>
      <c r="H17" s="3">
        <v>4</v>
      </c>
      <c r="I17" s="3">
        <v>4</v>
      </c>
      <c r="J17" s="3">
        <v>5</v>
      </c>
      <c r="K17" s="3">
        <f t="shared" si="0"/>
        <v>43</v>
      </c>
      <c r="L17" s="33">
        <f t="shared" si="1"/>
        <v>4.7777777777777777</v>
      </c>
    </row>
    <row r="18" spans="1:12" ht="15.75">
      <c r="A18" s="3">
        <v>15</v>
      </c>
      <c r="B18" s="3">
        <v>3</v>
      </c>
      <c r="C18" s="3">
        <v>5</v>
      </c>
      <c r="D18" s="3">
        <v>6</v>
      </c>
      <c r="E18" s="3">
        <v>6</v>
      </c>
      <c r="F18" s="3">
        <v>6</v>
      </c>
      <c r="G18" s="3">
        <v>6</v>
      </c>
      <c r="H18" s="3">
        <v>6</v>
      </c>
      <c r="I18" s="3">
        <v>6</v>
      </c>
      <c r="J18" s="3">
        <v>6</v>
      </c>
      <c r="K18" s="3">
        <f t="shared" si="0"/>
        <v>50</v>
      </c>
      <c r="L18" s="33">
        <f t="shared" si="1"/>
        <v>5.5555555555555554</v>
      </c>
    </row>
    <row r="19" spans="1:12" ht="15.75">
      <c r="A19" s="3">
        <v>16</v>
      </c>
      <c r="B19" s="3">
        <v>5</v>
      </c>
      <c r="C19" s="3">
        <v>6</v>
      </c>
      <c r="D19" s="3">
        <v>5</v>
      </c>
      <c r="E19" s="3">
        <v>5</v>
      </c>
      <c r="F19" s="3">
        <v>5</v>
      </c>
      <c r="G19" s="3">
        <v>2</v>
      </c>
      <c r="H19" s="3">
        <v>2</v>
      </c>
      <c r="I19" s="3">
        <v>5</v>
      </c>
      <c r="J19" s="3">
        <v>5</v>
      </c>
      <c r="K19" s="3">
        <f>SUM(B19:J19)</f>
        <v>40</v>
      </c>
      <c r="L19" s="33">
        <f>AVERAGE(B19:J19)</f>
        <v>4.4444444444444446</v>
      </c>
    </row>
    <row r="20" spans="1:12" ht="15.75">
      <c r="A20" s="3">
        <v>17</v>
      </c>
      <c r="B20" s="3">
        <v>2</v>
      </c>
      <c r="C20" s="3">
        <v>2</v>
      </c>
      <c r="D20" s="3">
        <v>2</v>
      </c>
      <c r="E20" s="3">
        <v>4</v>
      </c>
      <c r="F20" s="3">
        <v>2</v>
      </c>
      <c r="G20" s="3">
        <v>5</v>
      </c>
      <c r="H20" s="3">
        <v>4</v>
      </c>
      <c r="I20" s="3">
        <v>3</v>
      </c>
      <c r="J20" s="3">
        <v>5</v>
      </c>
      <c r="K20" s="3">
        <f>SUM(B20:J20)</f>
        <v>29</v>
      </c>
      <c r="L20" s="33">
        <f>AVERAGE(B20:J20)</f>
        <v>3.2222222222222223</v>
      </c>
    </row>
    <row r="21" spans="1:12" ht="15.75">
      <c r="A21" s="3">
        <v>18</v>
      </c>
      <c r="B21" s="3">
        <v>5</v>
      </c>
      <c r="C21" s="3">
        <v>3</v>
      </c>
      <c r="D21" s="3">
        <v>5</v>
      </c>
      <c r="E21" s="3">
        <v>4</v>
      </c>
      <c r="F21" s="3">
        <v>5</v>
      </c>
      <c r="G21" s="3">
        <v>5</v>
      </c>
      <c r="H21" s="3">
        <v>2</v>
      </c>
      <c r="I21" s="3">
        <v>4</v>
      </c>
      <c r="J21" s="3">
        <v>5</v>
      </c>
      <c r="K21" s="3">
        <f>SUM(B21:J21)</f>
        <v>38</v>
      </c>
      <c r="L21" s="33">
        <f>AVERAGE(B21:J21)</f>
        <v>4.2222222222222223</v>
      </c>
    </row>
    <row r="22" spans="1:12" ht="15.75">
      <c r="A22" s="3">
        <v>19</v>
      </c>
      <c r="B22" s="3">
        <v>7</v>
      </c>
      <c r="C22" s="3">
        <v>5</v>
      </c>
      <c r="D22" s="3">
        <v>5</v>
      </c>
      <c r="E22" s="3">
        <v>6</v>
      </c>
      <c r="F22" s="3">
        <v>5</v>
      </c>
      <c r="G22" s="3">
        <v>4</v>
      </c>
      <c r="H22" s="3">
        <v>4</v>
      </c>
      <c r="I22" s="3">
        <v>4</v>
      </c>
      <c r="J22" s="3">
        <v>5</v>
      </c>
      <c r="K22" s="3">
        <f>SUM(B22:J22)</f>
        <v>45</v>
      </c>
      <c r="L22" s="33">
        <f>AVERAGE(B22:J22)</f>
        <v>5</v>
      </c>
    </row>
    <row r="23" spans="1:12" ht="15.75">
      <c r="A23" s="3">
        <v>20</v>
      </c>
      <c r="B23" s="3">
        <v>5</v>
      </c>
      <c r="C23" s="3">
        <v>5</v>
      </c>
      <c r="D23" s="3">
        <v>5</v>
      </c>
      <c r="E23" s="3">
        <v>5</v>
      </c>
      <c r="F23" s="3">
        <v>5</v>
      </c>
      <c r="G23" s="3">
        <v>5</v>
      </c>
      <c r="H23" s="3">
        <v>6</v>
      </c>
      <c r="I23" s="3">
        <v>5</v>
      </c>
      <c r="J23" s="3">
        <v>5</v>
      </c>
      <c r="K23" s="3">
        <f>SUM(B23:J23)</f>
        <v>46</v>
      </c>
      <c r="L23" s="33">
        <f>AVERAGE(B23:J23)</f>
        <v>5.1111111111111107</v>
      </c>
    </row>
    <row r="24" spans="1:12" ht="15.75">
      <c r="A24" s="2" t="s">
        <v>2</v>
      </c>
      <c r="B24" s="2">
        <f>SUM(B4:B23)</f>
        <v>101</v>
      </c>
      <c r="C24" s="2">
        <f t="shared" ref="C24:J24" si="2">SUM(C4:C23)</f>
        <v>97</v>
      </c>
      <c r="D24" s="2">
        <f t="shared" si="2"/>
        <v>106</v>
      </c>
      <c r="E24" s="2">
        <f t="shared" si="2"/>
        <v>106</v>
      </c>
      <c r="F24" s="2">
        <f t="shared" si="2"/>
        <v>111</v>
      </c>
      <c r="G24" s="2">
        <f t="shared" si="2"/>
        <v>109</v>
      </c>
      <c r="H24" s="2">
        <f t="shared" si="2"/>
        <v>103</v>
      </c>
      <c r="I24" s="2">
        <f t="shared" si="2"/>
        <v>96</v>
      </c>
      <c r="J24" s="2">
        <f t="shared" si="2"/>
        <v>103</v>
      </c>
      <c r="K24" s="2">
        <f>SUM(K4:K23)</f>
        <v>932</v>
      </c>
      <c r="L24" s="34">
        <f>SUM(L4:L23)</f>
        <v>103.55555555555556</v>
      </c>
    </row>
    <row r="25" spans="1:12" ht="15.75">
      <c r="A25" s="2" t="s">
        <v>3</v>
      </c>
      <c r="B25" s="34">
        <f>AVERAGE(B4:B23)</f>
        <v>5.05</v>
      </c>
      <c r="C25" s="34">
        <f t="shared" ref="C25:J25" si="3">AVERAGE(C4:C23)</f>
        <v>4.8499999999999996</v>
      </c>
      <c r="D25" s="34">
        <f t="shared" si="3"/>
        <v>5.3</v>
      </c>
      <c r="E25" s="34">
        <f t="shared" si="3"/>
        <v>5.3</v>
      </c>
      <c r="F25" s="34">
        <f t="shared" si="3"/>
        <v>5.55</v>
      </c>
      <c r="G25" s="34">
        <f t="shared" si="3"/>
        <v>5.45</v>
      </c>
      <c r="H25" s="34">
        <f t="shared" si="3"/>
        <v>5.15</v>
      </c>
      <c r="I25" s="34">
        <f t="shared" si="3"/>
        <v>4.8</v>
      </c>
      <c r="J25" s="34">
        <f t="shared" si="3"/>
        <v>5.15</v>
      </c>
      <c r="K25" s="34">
        <f>AVERAGE(K4:K23)</f>
        <v>46.6</v>
      </c>
      <c r="L25" s="34">
        <f>AVERAGE(L4:L23)</f>
        <v>5.177777777777778</v>
      </c>
    </row>
    <row r="26" spans="1:12" ht="15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ht="15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5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5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5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15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5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5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5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15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5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5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5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5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5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5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5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5.75">
      <c r="A43" s="2" t="s">
        <v>13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.75">
      <c r="A44" s="2" t="s">
        <v>0</v>
      </c>
      <c r="B44" s="2" t="s">
        <v>1</v>
      </c>
      <c r="C44" s="2"/>
      <c r="D44" s="2"/>
      <c r="E44" s="2"/>
      <c r="F44" s="2"/>
      <c r="G44" s="2"/>
      <c r="H44" s="2"/>
      <c r="I44" s="2"/>
      <c r="J44" s="2"/>
      <c r="K44" s="2" t="s">
        <v>2</v>
      </c>
      <c r="L44" s="2" t="s">
        <v>3</v>
      </c>
    </row>
    <row r="45" spans="1:12" ht="15.75">
      <c r="A45" s="2"/>
      <c r="B45" s="2" t="s">
        <v>4</v>
      </c>
      <c r="C45" s="2" t="s">
        <v>5</v>
      </c>
      <c r="D45" s="2" t="s">
        <v>6</v>
      </c>
      <c r="E45" s="2" t="s">
        <v>7</v>
      </c>
      <c r="F45" s="2" t="s">
        <v>8</v>
      </c>
      <c r="G45" s="2" t="s">
        <v>9</v>
      </c>
      <c r="H45" s="2" t="s">
        <v>10</v>
      </c>
      <c r="I45" s="2" t="s">
        <v>11</v>
      </c>
      <c r="J45" s="2" t="s">
        <v>12</v>
      </c>
      <c r="K45" s="2"/>
      <c r="L45" s="2"/>
    </row>
    <row r="46" spans="1:12" ht="15.75">
      <c r="A46" s="3">
        <v>1</v>
      </c>
      <c r="B46" s="33">
        <f t="shared" ref="B46:J61" si="4">SQRT(B4+0.5)</f>
        <v>2.3452078799117149</v>
      </c>
      <c r="C46" s="33">
        <f t="shared" si="4"/>
        <v>2.3452078799117149</v>
      </c>
      <c r="D46" s="33">
        <f t="shared" si="4"/>
        <v>2.1213203435596424</v>
      </c>
      <c r="E46" s="33">
        <f t="shared" si="4"/>
        <v>1.8708286933869707</v>
      </c>
      <c r="F46" s="33">
        <f t="shared" si="4"/>
        <v>2.3452078799117149</v>
      </c>
      <c r="G46" s="33">
        <f t="shared" si="4"/>
        <v>2.5495097567963922</v>
      </c>
      <c r="H46" s="33">
        <f t="shared" si="4"/>
        <v>2.5495097567963922</v>
      </c>
      <c r="I46" s="33">
        <f t="shared" si="4"/>
        <v>2.5495097567963922</v>
      </c>
      <c r="J46" s="33">
        <f t="shared" si="4"/>
        <v>2.7386127875258306</v>
      </c>
      <c r="K46" s="33">
        <f>SUM(B46:J46)</f>
        <v>21.414914734596767</v>
      </c>
      <c r="L46" s="33">
        <f>AVERAGE(B46:J46)</f>
        <v>2.379434970510752</v>
      </c>
    </row>
    <row r="47" spans="1:12" ht="15.75">
      <c r="A47" s="3">
        <v>2</v>
      </c>
      <c r="B47" s="33">
        <f t="shared" si="4"/>
        <v>2.1213203435596424</v>
      </c>
      <c r="C47" s="33">
        <f t="shared" si="4"/>
        <v>2.1213203435596424</v>
      </c>
      <c r="D47" s="33">
        <f t="shared" si="4"/>
        <v>2.5495097567963922</v>
      </c>
      <c r="E47" s="33">
        <f t="shared" si="4"/>
        <v>2.3452078799117149</v>
      </c>
      <c r="F47" s="33">
        <f t="shared" si="4"/>
        <v>2.1213203435596424</v>
      </c>
      <c r="G47" s="33">
        <f t="shared" si="4"/>
        <v>2.1213203435596424</v>
      </c>
      <c r="H47" s="33">
        <f t="shared" si="4"/>
        <v>2.3452078799117149</v>
      </c>
      <c r="I47" s="33">
        <f t="shared" si="4"/>
        <v>1.8708286933869707</v>
      </c>
      <c r="J47" s="33">
        <f t="shared" si="4"/>
        <v>2.1213203435596424</v>
      </c>
      <c r="K47" s="33">
        <f t="shared" ref="K47:K60" si="5">SUM(B47:J47)</f>
        <v>19.717355927805006</v>
      </c>
      <c r="L47" s="33">
        <f t="shared" ref="L47:L60" si="6">AVERAGE(B47:J47)</f>
        <v>2.1908173253116674</v>
      </c>
    </row>
    <row r="48" spans="1:12" ht="15.75">
      <c r="A48" s="3">
        <v>3</v>
      </c>
      <c r="B48" s="33">
        <f t="shared" si="4"/>
        <v>2.5495097567963922</v>
      </c>
      <c r="C48" s="33">
        <f t="shared" si="4"/>
        <v>2.7386127875258306</v>
      </c>
      <c r="D48" s="33">
        <f t="shared" si="4"/>
        <v>2.7386127875258306</v>
      </c>
      <c r="E48" s="33">
        <f t="shared" si="4"/>
        <v>2.5495097567963922</v>
      </c>
      <c r="F48" s="33">
        <f t="shared" si="4"/>
        <v>2.5495097567963922</v>
      </c>
      <c r="G48" s="33">
        <f t="shared" si="4"/>
        <v>2.7386127875258306</v>
      </c>
      <c r="H48" s="33">
        <f t="shared" si="4"/>
        <v>2.3452078799117149</v>
      </c>
      <c r="I48" s="33">
        <f t="shared" si="4"/>
        <v>2.3452078799117149</v>
      </c>
      <c r="J48" s="33">
        <f t="shared" si="4"/>
        <v>2.1213203435596424</v>
      </c>
      <c r="K48" s="33">
        <f t="shared" si="5"/>
        <v>22.676103736349742</v>
      </c>
      <c r="L48" s="33">
        <f t="shared" si="6"/>
        <v>2.5195670818166378</v>
      </c>
    </row>
    <row r="49" spans="1:12" ht="15.75">
      <c r="A49" s="3">
        <v>4</v>
      </c>
      <c r="B49" s="33">
        <f t="shared" si="4"/>
        <v>2.5495097567963922</v>
      </c>
      <c r="C49" s="33">
        <f t="shared" si="4"/>
        <v>2.3452078799117149</v>
      </c>
      <c r="D49" s="33">
        <f t="shared" si="4"/>
        <v>2.7386127875258306</v>
      </c>
      <c r="E49" s="33">
        <f t="shared" si="4"/>
        <v>2.7386127875258306</v>
      </c>
      <c r="F49" s="33">
        <f t="shared" si="4"/>
        <v>2.5495097567963922</v>
      </c>
      <c r="G49" s="33">
        <f t="shared" si="4"/>
        <v>2.5495097567963922</v>
      </c>
      <c r="H49" s="33">
        <f t="shared" si="4"/>
        <v>2.7386127875258306</v>
      </c>
      <c r="I49" s="33">
        <f t="shared" si="4"/>
        <v>2.3452078799117149</v>
      </c>
      <c r="J49" s="33">
        <f t="shared" si="4"/>
        <v>2.3452078799117149</v>
      </c>
      <c r="K49" s="33">
        <f t="shared" si="5"/>
        <v>22.899991272701815</v>
      </c>
      <c r="L49" s="33">
        <f t="shared" si="6"/>
        <v>2.544443474744646</v>
      </c>
    </row>
    <row r="50" spans="1:12" ht="15.75">
      <c r="A50" s="3">
        <v>5</v>
      </c>
      <c r="B50" s="33">
        <f t="shared" si="4"/>
        <v>2.5495097567963922</v>
      </c>
      <c r="C50" s="33">
        <f t="shared" si="4"/>
        <v>1.8708286933869707</v>
      </c>
      <c r="D50" s="33">
        <f t="shared" si="4"/>
        <v>2.5495097567963922</v>
      </c>
      <c r="E50" s="33">
        <f t="shared" si="4"/>
        <v>2.7386127875258306</v>
      </c>
      <c r="F50" s="33">
        <f t="shared" si="4"/>
        <v>2.7386127875258306</v>
      </c>
      <c r="G50" s="33">
        <f t="shared" si="4"/>
        <v>2.5495097567963922</v>
      </c>
      <c r="H50" s="33">
        <f t="shared" si="4"/>
        <v>2.7386127875258306</v>
      </c>
      <c r="I50" s="33">
        <f t="shared" si="4"/>
        <v>2.1213203435596424</v>
      </c>
      <c r="J50" s="33">
        <f t="shared" si="4"/>
        <v>2.1213203435596424</v>
      </c>
      <c r="K50" s="33">
        <f t="shared" si="5"/>
        <v>21.977837013472925</v>
      </c>
      <c r="L50" s="33">
        <f t="shared" si="6"/>
        <v>2.4419818903858808</v>
      </c>
    </row>
    <row r="51" spans="1:12" ht="15.75">
      <c r="A51" s="3">
        <v>6</v>
      </c>
      <c r="B51" s="33">
        <f t="shared" si="4"/>
        <v>2.1213203435596424</v>
      </c>
      <c r="C51" s="33">
        <f t="shared" si="4"/>
        <v>1.8708286933869707</v>
      </c>
      <c r="D51" s="33">
        <f t="shared" si="4"/>
        <v>2.3452078799117149</v>
      </c>
      <c r="E51" s="33">
        <f t="shared" si="4"/>
        <v>2.3452078799117149</v>
      </c>
      <c r="F51" s="33">
        <f t="shared" si="4"/>
        <v>2.5495097567963922</v>
      </c>
      <c r="G51" s="33">
        <f t="shared" si="4"/>
        <v>2.3452078799117149</v>
      </c>
      <c r="H51" s="33">
        <f t="shared" si="4"/>
        <v>2.3452078799117149</v>
      </c>
      <c r="I51" s="33">
        <f t="shared" si="4"/>
        <v>1.5811388300841898</v>
      </c>
      <c r="J51" s="33">
        <f t="shared" si="4"/>
        <v>2.3452078799117149</v>
      </c>
      <c r="K51" s="33">
        <f t="shared" si="5"/>
        <v>19.848837023385769</v>
      </c>
      <c r="L51" s="33">
        <f t="shared" si="6"/>
        <v>2.2054263359317523</v>
      </c>
    </row>
    <row r="52" spans="1:12" ht="15.75">
      <c r="A52" s="3">
        <v>7</v>
      </c>
      <c r="B52" s="33">
        <f t="shared" si="4"/>
        <v>2.3452078799117149</v>
      </c>
      <c r="C52" s="33">
        <f t="shared" si="4"/>
        <v>2.5495097567963922</v>
      </c>
      <c r="D52" s="33">
        <f t="shared" si="4"/>
        <v>2.5495097567963922</v>
      </c>
      <c r="E52" s="33">
        <f t="shared" si="4"/>
        <v>2.5495097567963922</v>
      </c>
      <c r="F52" s="33">
        <f t="shared" si="4"/>
        <v>2.5495097567963922</v>
      </c>
      <c r="G52" s="33">
        <f t="shared" si="4"/>
        <v>2.5495097567963922</v>
      </c>
      <c r="H52" s="33">
        <f t="shared" si="4"/>
        <v>2.5495097567963922</v>
      </c>
      <c r="I52" s="33">
        <f t="shared" si="4"/>
        <v>2.3452078799117149</v>
      </c>
      <c r="J52" s="33">
        <f t="shared" si="4"/>
        <v>2.3452078799117149</v>
      </c>
      <c r="K52" s="33">
        <f t="shared" si="5"/>
        <v>22.332682180513501</v>
      </c>
      <c r="L52" s="33">
        <f t="shared" si="6"/>
        <v>2.4814091311681667</v>
      </c>
    </row>
    <row r="53" spans="1:12" ht="15.75">
      <c r="A53" s="3">
        <v>8</v>
      </c>
      <c r="B53" s="33">
        <f t="shared" si="4"/>
        <v>1.8708286933869707</v>
      </c>
      <c r="C53" s="33">
        <f t="shared" si="4"/>
        <v>2.3452078799117149</v>
      </c>
      <c r="D53" s="33">
        <f t="shared" si="4"/>
        <v>2.3452078799117149</v>
      </c>
      <c r="E53" s="33">
        <f t="shared" si="4"/>
        <v>2.3452078799117149</v>
      </c>
      <c r="F53" s="33">
        <f t="shared" si="4"/>
        <v>2.5495097567963922</v>
      </c>
      <c r="G53" s="33">
        <f t="shared" si="4"/>
        <v>2.5495097567963922</v>
      </c>
      <c r="H53" s="33">
        <f t="shared" si="4"/>
        <v>2.1213203435596424</v>
      </c>
      <c r="I53" s="33">
        <f t="shared" si="4"/>
        <v>2.3452078799117149</v>
      </c>
      <c r="J53" s="33">
        <f t="shared" si="4"/>
        <v>1.8708286933869707</v>
      </c>
      <c r="K53" s="33">
        <f t="shared" si="5"/>
        <v>20.34282876357323</v>
      </c>
      <c r="L53" s="33">
        <f t="shared" si="6"/>
        <v>2.2603143070636924</v>
      </c>
    </row>
    <row r="54" spans="1:12" ht="15.75">
      <c r="A54" s="3">
        <v>9</v>
      </c>
      <c r="B54" s="33">
        <f t="shared" si="4"/>
        <v>2.5495097567963922</v>
      </c>
      <c r="C54" s="33">
        <f t="shared" si="4"/>
        <v>2.5495097567963922</v>
      </c>
      <c r="D54" s="33">
        <f t="shared" si="4"/>
        <v>2.5495097567963922</v>
      </c>
      <c r="E54" s="33">
        <f t="shared" si="4"/>
        <v>2.5495097567963922</v>
      </c>
      <c r="F54" s="33">
        <f t="shared" si="4"/>
        <v>2.5495097567963922</v>
      </c>
      <c r="G54" s="33">
        <f t="shared" si="4"/>
        <v>2.5495097567963922</v>
      </c>
      <c r="H54" s="33">
        <f t="shared" si="4"/>
        <v>2.5495097567963922</v>
      </c>
      <c r="I54" s="33">
        <f t="shared" si="4"/>
        <v>2.5495097567963922</v>
      </c>
      <c r="J54" s="33">
        <f t="shared" si="4"/>
        <v>2.5495097567963922</v>
      </c>
      <c r="K54" s="33">
        <f t="shared" si="5"/>
        <v>22.945587811167535</v>
      </c>
      <c r="L54" s="33">
        <f t="shared" si="6"/>
        <v>2.5495097567963927</v>
      </c>
    </row>
    <row r="55" spans="1:12" ht="15.75">
      <c r="A55" s="3">
        <v>10</v>
      </c>
      <c r="B55" s="33">
        <f t="shared" si="4"/>
        <v>2.7386127875258306</v>
      </c>
      <c r="C55" s="33">
        <f t="shared" si="4"/>
        <v>2.5495097567963922</v>
      </c>
      <c r="D55" s="33">
        <f t="shared" si="4"/>
        <v>2.7386127875258306</v>
      </c>
      <c r="E55" s="33">
        <f t="shared" si="4"/>
        <v>2.7386127875258306</v>
      </c>
      <c r="F55" s="33">
        <f t="shared" si="4"/>
        <v>2.7386127875258306</v>
      </c>
      <c r="G55" s="33">
        <f t="shared" si="4"/>
        <v>2.7386127875258306</v>
      </c>
      <c r="H55" s="33">
        <f t="shared" si="4"/>
        <v>2.7386127875258306</v>
      </c>
      <c r="I55" s="33">
        <f t="shared" si="4"/>
        <v>2.5495097567963922</v>
      </c>
      <c r="J55" s="33">
        <f t="shared" si="4"/>
        <v>2.7386127875258306</v>
      </c>
      <c r="K55" s="33">
        <f t="shared" si="5"/>
        <v>24.2693090262736</v>
      </c>
      <c r="L55" s="33">
        <f t="shared" si="6"/>
        <v>2.6965898918081779</v>
      </c>
    </row>
    <row r="56" spans="1:12" ht="15.75">
      <c r="A56" s="3">
        <v>11</v>
      </c>
      <c r="B56" s="33">
        <f t="shared" si="4"/>
        <v>2.5495097567963922</v>
      </c>
      <c r="C56" s="33">
        <f t="shared" si="4"/>
        <v>2.5495097567963922</v>
      </c>
      <c r="D56" s="33">
        <f t="shared" si="4"/>
        <v>2.1213203435596424</v>
      </c>
      <c r="E56" s="33">
        <f t="shared" si="4"/>
        <v>1.8708286933869707</v>
      </c>
      <c r="F56" s="33">
        <f t="shared" si="4"/>
        <v>2.5495097567963922</v>
      </c>
      <c r="G56" s="33">
        <f t="shared" si="4"/>
        <v>2.5495097567963922</v>
      </c>
      <c r="H56" s="33">
        <f t="shared" si="4"/>
        <v>2.5495097567963922</v>
      </c>
      <c r="I56" s="33">
        <f t="shared" si="4"/>
        <v>2.7386127875258306</v>
      </c>
      <c r="J56" s="33">
        <f t="shared" si="4"/>
        <v>2.3452078799117149</v>
      </c>
      <c r="K56" s="33">
        <f t="shared" si="5"/>
        <v>21.823518488366123</v>
      </c>
      <c r="L56" s="33">
        <f t="shared" si="6"/>
        <v>2.4248353875962358</v>
      </c>
    </row>
    <row r="57" spans="1:12" ht="15.75">
      <c r="A57" s="3">
        <v>12</v>
      </c>
      <c r="B57" s="33">
        <f t="shared" si="4"/>
        <v>2.5495097567963922</v>
      </c>
      <c r="C57" s="33">
        <f t="shared" si="4"/>
        <v>2.5495097567963922</v>
      </c>
      <c r="D57" s="33">
        <f t="shared" si="4"/>
        <v>2.3452078799117149</v>
      </c>
      <c r="E57" s="33">
        <f t="shared" si="4"/>
        <v>2.3452078799117149</v>
      </c>
      <c r="F57" s="33">
        <f t="shared" si="4"/>
        <v>2.3452078799117149</v>
      </c>
      <c r="G57" s="33">
        <f t="shared" si="4"/>
        <v>2.3452078799117149</v>
      </c>
      <c r="H57" s="33">
        <f t="shared" si="4"/>
        <v>2.3452078799117149</v>
      </c>
      <c r="I57" s="33">
        <f t="shared" si="4"/>
        <v>2.3452078799117149</v>
      </c>
      <c r="J57" s="33">
        <f t="shared" si="4"/>
        <v>2.5495097567963922</v>
      </c>
      <c r="K57" s="33">
        <f t="shared" si="5"/>
        <v>21.719776549859468</v>
      </c>
      <c r="L57" s="33">
        <f t="shared" si="6"/>
        <v>2.4133085055399408</v>
      </c>
    </row>
    <row r="58" spans="1:12" ht="15.75">
      <c r="A58" s="3">
        <v>13</v>
      </c>
      <c r="B58" s="33">
        <f t="shared" si="4"/>
        <v>2.3452078799117149</v>
      </c>
      <c r="C58" s="33">
        <f t="shared" si="4"/>
        <v>2.5495097567963922</v>
      </c>
      <c r="D58" s="33">
        <f t="shared" si="4"/>
        <v>2.3452078799117149</v>
      </c>
      <c r="E58" s="33">
        <f t="shared" si="4"/>
        <v>2.7386127875258306</v>
      </c>
      <c r="F58" s="33">
        <f t="shared" si="4"/>
        <v>2.5495097567963922</v>
      </c>
      <c r="G58" s="33">
        <f t="shared" si="4"/>
        <v>2.5495097567963922</v>
      </c>
      <c r="H58" s="33">
        <f t="shared" si="4"/>
        <v>2.5495097567963922</v>
      </c>
      <c r="I58" s="33">
        <f t="shared" si="4"/>
        <v>2.5495097567963922</v>
      </c>
      <c r="J58" s="33">
        <f t="shared" si="4"/>
        <v>2.5495097567963922</v>
      </c>
      <c r="K58" s="33">
        <f t="shared" si="5"/>
        <v>22.726087088127617</v>
      </c>
      <c r="L58" s="33">
        <f t="shared" si="6"/>
        <v>2.525120787569735</v>
      </c>
    </row>
    <row r="59" spans="1:12" ht="15.75">
      <c r="A59" s="3">
        <v>14</v>
      </c>
      <c r="B59" s="33">
        <f t="shared" si="4"/>
        <v>2.3452078799117149</v>
      </c>
      <c r="C59" s="33">
        <f t="shared" si="4"/>
        <v>1.8708286933869707</v>
      </c>
      <c r="D59" s="33">
        <f t="shared" si="4"/>
        <v>2.3452078799117149</v>
      </c>
      <c r="E59" s="33">
        <f t="shared" si="4"/>
        <v>2.1213203435596424</v>
      </c>
      <c r="F59" s="33">
        <f t="shared" si="4"/>
        <v>2.7386127875258306</v>
      </c>
      <c r="G59" s="33">
        <f t="shared" si="4"/>
        <v>2.5495097567963922</v>
      </c>
      <c r="H59" s="33">
        <f t="shared" si="4"/>
        <v>2.1213203435596424</v>
      </c>
      <c r="I59" s="33">
        <f t="shared" si="4"/>
        <v>2.1213203435596424</v>
      </c>
      <c r="J59" s="33">
        <f t="shared" si="4"/>
        <v>2.3452078799117149</v>
      </c>
      <c r="K59" s="33">
        <f t="shared" si="5"/>
        <v>20.558535908123265</v>
      </c>
      <c r="L59" s="33">
        <f t="shared" si="6"/>
        <v>2.2842817675692517</v>
      </c>
    </row>
    <row r="60" spans="1:12" ht="15.75">
      <c r="A60" s="3">
        <v>15</v>
      </c>
      <c r="B60" s="33">
        <f t="shared" si="4"/>
        <v>1.8708286933869707</v>
      </c>
      <c r="C60" s="33">
        <f t="shared" si="4"/>
        <v>2.3452078799117149</v>
      </c>
      <c r="D60" s="33">
        <f t="shared" si="4"/>
        <v>2.5495097567963922</v>
      </c>
      <c r="E60" s="33">
        <f t="shared" si="4"/>
        <v>2.5495097567963922</v>
      </c>
      <c r="F60" s="33">
        <f t="shared" si="4"/>
        <v>2.5495097567963922</v>
      </c>
      <c r="G60" s="33">
        <f t="shared" si="4"/>
        <v>2.5495097567963922</v>
      </c>
      <c r="H60" s="33">
        <f t="shared" si="4"/>
        <v>2.5495097567963922</v>
      </c>
      <c r="I60" s="33">
        <f t="shared" si="4"/>
        <v>2.5495097567963922</v>
      </c>
      <c r="J60" s="33">
        <f t="shared" si="4"/>
        <v>2.5495097567963922</v>
      </c>
      <c r="K60" s="33">
        <f t="shared" si="5"/>
        <v>22.062604870873436</v>
      </c>
      <c r="L60" s="33">
        <f t="shared" si="6"/>
        <v>2.4514005412081596</v>
      </c>
    </row>
    <row r="61" spans="1:12" ht="15.75">
      <c r="A61" s="3">
        <v>16</v>
      </c>
      <c r="B61" s="33">
        <f t="shared" si="4"/>
        <v>2.3452078799117149</v>
      </c>
      <c r="C61" s="33">
        <f t="shared" si="4"/>
        <v>2.5495097567963922</v>
      </c>
      <c r="D61" s="33">
        <f t="shared" si="4"/>
        <v>2.3452078799117149</v>
      </c>
      <c r="E61" s="33">
        <f t="shared" si="4"/>
        <v>2.3452078799117149</v>
      </c>
      <c r="F61" s="33">
        <f t="shared" si="4"/>
        <v>2.3452078799117149</v>
      </c>
      <c r="G61" s="33">
        <f t="shared" si="4"/>
        <v>1.5811388300841898</v>
      </c>
      <c r="H61" s="33">
        <f t="shared" si="4"/>
        <v>1.5811388300841898</v>
      </c>
      <c r="I61" s="33">
        <f t="shared" si="4"/>
        <v>2.3452078799117149</v>
      </c>
      <c r="J61" s="33">
        <f t="shared" si="4"/>
        <v>2.3452078799117149</v>
      </c>
      <c r="K61" s="33">
        <f>SUM(B61:J61)</f>
        <v>19.78303469643506</v>
      </c>
      <c r="L61" s="33">
        <f>AVERAGE(B61:J61)</f>
        <v>2.1981149662705621</v>
      </c>
    </row>
    <row r="62" spans="1:12" ht="15.75">
      <c r="A62" s="3">
        <v>17</v>
      </c>
      <c r="B62" s="33">
        <f t="shared" ref="B62:J65" si="7">SQRT(B20+0.5)</f>
        <v>1.5811388300841898</v>
      </c>
      <c r="C62" s="33">
        <f t="shared" si="7"/>
        <v>1.5811388300841898</v>
      </c>
      <c r="D62" s="33">
        <f t="shared" si="7"/>
        <v>1.5811388300841898</v>
      </c>
      <c r="E62" s="33">
        <f t="shared" si="7"/>
        <v>2.1213203435596424</v>
      </c>
      <c r="F62" s="33">
        <f t="shared" si="7"/>
        <v>1.5811388300841898</v>
      </c>
      <c r="G62" s="33">
        <f t="shared" si="7"/>
        <v>2.3452078799117149</v>
      </c>
      <c r="H62" s="33">
        <f t="shared" si="7"/>
        <v>2.1213203435596424</v>
      </c>
      <c r="I62" s="33">
        <f t="shared" si="7"/>
        <v>1.8708286933869707</v>
      </c>
      <c r="J62" s="33">
        <f t="shared" si="7"/>
        <v>2.3452078799117149</v>
      </c>
      <c r="K62" s="33">
        <f>SUM(B62:J62)</f>
        <v>17.128440460666443</v>
      </c>
      <c r="L62" s="33">
        <f>AVERAGE(B62:J62)</f>
        <v>1.9031600511851603</v>
      </c>
    </row>
    <row r="63" spans="1:12" ht="15.75">
      <c r="A63" s="3">
        <v>18</v>
      </c>
      <c r="B63" s="33">
        <f t="shared" si="7"/>
        <v>2.3452078799117149</v>
      </c>
      <c r="C63" s="33">
        <f t="shared" si="7"/>
        <v>1.8708286933869707</v>
      </c>
      <c r="D63" s="33">
        <f t="shared" si="7"/>
        <v>2.3452078799117149</v>
      </c>
      <c r="E63" s="33">
        <f t="shared" si="7"/>
        <v>2.1213203435596424</v>
      </c>
      <c r="F63" s="33">
        <f t="shared" si="7"/>
        <v>2.3452078799117149</v>
      </c>
      <c r="G63" s="33">
        <f t="shared" si="7"/>
        <v>2.3452078799117149</v>
      </c>
      <c r="H63" s="33">
        <f t="shared" si="7"/>
        <v>1.5811388300841898</v>
      </c>
      <c r="I63" s="33">
        <f t="shared" si="7"/>
        <v>2.1213203435596424</v>
      </c>
      <c r="J63" s="33">
        <f t="shared" si="7"/>
        <v>2.3452078799117149</v>
      </c>
      <c r="K63" s="33">
        <f>SUM(B63:J63)</f>
        <v>19.420647610149022</v>
      </c>
      <c r="L63" s="33">
        <f>AVERAGE(B63:J63)</f>
        <v>2.1578497344610024</v>
      </c>
    </row>
    <row r="64" spans="1:12" ht="15.75">
      <c r="A64" s="3">
        <v>19</v>
      </c>
      <c r="B64" s="33">
        <f t="shared" si="7"/>
        <v>2.7386127875258306</v>
      </c>
      <c r="C64" s="33">
        <f t="shared" si="7"/>
        <v>2.3452078799117149</v>
      </c>
      <c r="D64" s="33">
        <f t="shared" si="7"/>
        <v>2.3452078799117149</v>
      </c>
      <c r="E64" s="33">
        <f t="shared" si="7"/>
        <v>2.5495097567963922</v>
      </c>
      <c r="F64" s="33">
        <f t="shared" si="7"/>
        <v>2.3452078799117149</v>
      </c>
      <c r="G64" s="33">
        <f t="shared" si="7"/>
        <v>2.1213203435596424</v>
      </c>
      <c r="H64" s="33">
        <f t="shared" si="7"/>
        <v>2.1213203435596424</v>
      </c>
      <c r="I64" s="33">
        <f t="shared" si="7"/>
        <v>2.1213203435596424</v>
      </c>
      <c r="J64" s="33">
        <f t="shared" si="7"/>
        <v>2.3452078799117149</v>
      </c>
      <c r="K64" s="33">
        <f>SUM(B64:J64)</f>
        <v>21.032915094648008</v>
      </c>
      <c r="L64" s="33">
        <f>AVERAGE(B64:J64)</f>
        <v>2.336990566072001</v>
      </c>
    </row>
    <row r="65" spans="1:12" ht="15.75">
      <c r="A65" s="3">
        <v>20</v>
      </c>
      <c r="B65" s="33">
        <f t="shared" si="7"/>
        <v>2.3452078799117149</v>
      </c>
      <c r="C65" s="33">
        <f t="shared" si="7"/>
        <v>2.3452078799117149</v>
      </c>
      <c r="D65" s="33">
        <f t="shared" si="7"/>
        <v>2.3452078799117149</v>
      </c>
      <c r="E65" s="33">
        <f t="shared" si="7"/>
        <v>2.3452078799117149</v>
      </c>
      <c r="F65" s="33">
        <f t="shared" si="7"/>
        <v>2.3452078799117149</v>
      </c>
      <c r="G65" s="33">
        <f t="shared" si="7"/>
        <v>2.3452078799117149</v>
      </c>
      <c r="H65" s="33">
        <f t="shared" si="7"/>
        <v>2.5495097567963922</v>
      </c>
      <c r="I65" s="33">
        <f t="shared" si="7"/>
        <v>2.3452078799117149</v>
      </c>
      <c r="J65" s="33">
        <f t="shared" si="7"/>
        <v>2.3452078799117149</v>
      </c>
      <c r="K65" s="33">
        <f>SUM(B65:J65)</f>
        <v>21.311172796090112</v>
      </c>
      <c r="L65" s="33">
        <f>AVERAGE(B65:J65)</f>
        <v>2.367908088454457</v>
      </c>
    </row>
    <row r="66" spans="1:12" ht="15.75">
      <c r="A66" s="2" t="s">
        <v>2</v>
      </c>
      <c r="B66" s="34">
        <f t="shared" ref="B66:L66" si="8">SUM(B46:B65)</f>
        <v>46.756176179189431</v>
      </c>
      <c r="C66" s="34">
        <f t="shared" si="8"/>
        <v>45.842202311762577</v>
      </c>
      <c r="D66" s="34">
        <f t="shared" si="8"/>
        <v>47.894037582968352</v>
      </c>
      <c r="E66" s="34">
        <f t="shared" si="8"/>
        <v>47.878865631008445</v>
      </c>
      <c r="F66" s="34">
        <f t="shared" si="8"/>
        <v>48.935132626859136</v>
      </c>
      <c r="G66" s="34">
        <f t="shared" si="8"/>
        <v>48.522142059777629</v>
      </c>
      <c r="H66" s="34">
        <f t="shared" si="8"/>
        <v>47.090797214206056</v>
      </c>
      <c r="I66" s="34">
        <f t="shared" si="8"/>
        <v>45.710694321986495</v>
      </c>
      <c r="J66" s="34">
        <f t="shared" si="8"/>
        <v>47.362133125420264</v>
      </c>
      <c r="K66" s="34">
        <f t="shared" si="8"/>
        <v>425.9921810531784</v>
      </c>
      <c r="L66" s="34">
        <f t="shared" si="8"/>
        <v>47.332464561464271</v>
      </c>
    </row>
    <row r="67" spans="1:12" ht="15.75">
      <c r="A67" s="2" t="s">
        <v>3</v>
      </c>
      <c r="B67" s="34">
        <f t="shared" ref="B67:L67" si="9">AVERAGE(B46:B65)</f>
        <v>2.3378088089594717</v>
      </c>
      <c r="C67" s="34">
        <f t="shared" si="9"/>
        <v>2.2921101155881289</v>
      </c>
      <c r="D67" s="34">
        <f t="shared" si="9"/>
        <v>2.3947018791484176</v>
      </c>
      <c r="E67" s="34">
        <f t="shared" si="9"/>
        <v>2.3939432815504222</v>
      </c>
      <c r="F67" s="34">
        <f t="shared" si="9"/>
        <v>2.4467566313429567</v>
      </c>
      <c r="G67" s="34">
        <f t="shared" si="9"/>
        <v>2.4261071029888814</v>
      </c>
      <c r="H67" s="34">
        <f t="shared" si="9"/>
        <v>2.354539860710303</v>
      </c>
      <c r="I67" s="34">
        <f t="shared" si="9"/>
        <v>2.2855347160993249</v>
      </c>
      <c r="J67" s="34">
        <f t="shared" si="9"/>
        <v>2.3681066562710131</v>
      </c>
      <c r="K67" s="34">
        <f t="shared" si="9"/>
        <v>21.299609052658919</v>
      </c>
      <c r="L67" s="34">
        <f t="shared" si="9"/>
        <v>2.3666232280732133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9"/>
  <sheetViews>
    <sheetView tabSelected="1" topLeftCell="F51" workbookViewId="0">
      <selection activeCell="N49" sqref="N49"/>
    </sheetView>
  </sheetViews>
  <sheetFormatPr defaultRowHeight="15"/>
  <cols>
    <col min="2" max="3" width="9.5703125" bestFit="1" customWidth="1"/>
    <col min="7" max="7" width="23.7109375" customWidth="1"/>
    <col min="9" max="9" width="11.140625" customWidth="1"/>
    <col min="10" max="10" width="11.7109375" customWidth="1"/>
  </cols>
  <sheetData>
    <row r="1" spans="1:28" ht="15.75">
      <c r="A1" s="45" t="s">
        <v>17</v>
      </c>
      <c r="B1" s="46" t="s">
        <v>1</v>
      </c>
      <c r="C1" s="46"/>
      <c r="D1" s="46"/>
      <c r="E1" s="46"/>
      <c r="F1" s="46"/>
      <c r="G1" s="46"/>
      <c r="H1" s="46"/>
      <c r="I1" s="46"/>
      <c r="J1" s="46"/>
      <c r="K1" s="45" t="s">
        <v>18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5.75">
      <c r="A2" s="45"/>
      <c r="B2" s="21" t="s">
        <v>4</v>
      </c>
      <c r="C2" s="21" t="s">
        <v>5</v>
      </c>
      <c r="D2" s="21" t="s">
        <v>6</v>
      </c>
      <c r="E2" s="21" t="s">
        <v>7</v>
      </c>
      <c r="F2" s="21" t="s">
        <v>8</v>
      </c>
      <c r="G2" s="21" t="s">
        <v>9</v>
      </c>
      <c r="H2" s="21" t="s">
        <v>10</v>
      </c>
      <c r="I2" s="21" t="s">
        <v>11</v>
      </c>
      <c r="J2" s="21" t="s">
        <v>12</v>
      </c>
      <c r="K2" s="45"/>
      <c r="L2" s="7"/>
      <c r="M2" s="41" t="s">
        <v>19</v>
      </c>
      <c r="N2" s="41" t="s">
        <v>20</v>
      </c>
      <c r="O2" s="7"/>
      <c r="P2" s="3"/>
      <c r="Q2" s="2" t="s">
        <v>21</v>
      </c>
      <c r="R2" s="2" t="s">
        <v>22</v>
      </c>
      <c r="S2" s="3"/>
      <c r="T2" s="7"/>
      <c r="U2" s="7"/>
      <c r="V2" s="7"/>
      <c r="W2" s="7"/>
      <c r="X2" s="7"/>
      <c r="Y2" s="7"/>
      <c r="Z2" s="7"/>
      <c r="AA2" s="7"/>
      <c r="AB2" s="7"/>
    </row>
    <row r="3" spans="1:28" ht="15.75">
      <c r="A3" s="22" t="s">
        <v>23</v>
      </c>
      <c r="B3" s="35">
        <f>'ULANGAN I'!B25</f>
        <v>4.95</v>
      </c>
      <c r="C3" s="35">
        <f>'ULANGAN I'!C25</f>
        <v>5.2</v>
      </c>
      <c r="D3" s="35">
        <f>'ULANGAN I'!D25</f>
        <v>5.6</v>
      </c>
      <c r="E3" s="35">
        <f>'ULANGAN I'!E25</f>
        <v>4.95</v>
      </c>
      <c r="F3" s="35">
        <f>'ULANGAN I'!F25</f>
        <v>5.35</v>
      </c>
      <c r="G3" s="35">
        <f>'ULANGAN I'!G25</f>
        <v>5.35</v>
      </c>
      <c r="H3" s="35">
        <f>'ULANGAN I'!H25</f>
        <v>5.35</v>
      </c>
      <c r="I3" s="35">
        <f>'ULANGAN I'!I25</f>
        <v>5.15</v>
      </c>
      <c r="J3" s="35">
        <f>'ULANGAN I'!J25</f>
        <v>5.2</v>
      </c>
      <c r="K3" s="36">
        <f>SUM(B3:J3)</f>
        <v>47.1</v>
      </c>
      <c r="L3" s="7"/>
      <c r="M3" s="35">
        <f>AVERAGE(B7:D7)</f>
        <v>4.9833333333333343</v>
      </c>
      <c r="N3" s="35">
        <f>AVERAGE(B7,E7,H7)</f>
        <v>4.9611111111111121</v>
      </c>
      <c r="O3" s="7"/>
      <c r="P3" s="3"/>
      <c r="Q3" s="26" t="s">
        <v>24</v>
      </c>
      <c r="R3" s="35">
        <f>M3</f>
        <v>4.9833333333333343</v>
      </c>
      <c r="S3" s="3"/>
      <c r="T3" s="7"/>
      <c r="U3" s="7"/>
      <c r="V3" s="7"/>
      <c r="W3" s="7"/>
      <c r="X3" s="7"/>
      <c r="Y3" s="7"/>
      <c r="Z3" s="7"/>
      <c r="AA3" s="7"/>
      <c r="AB3" s="7"/>
    </row>
    <row r="4" spans="1:28" ht="15.75">
      <c r="A4" s="22" t="s">
        <v>25</v>
      </c>
      <c r="B4" s="35">
        <f>'ULANGAN II'!B25</f>
        <v>4.1500000000000004</v>
      </c>
      <c r="C4" s="35">
        <f>'ULANGAN II'!C25</f>
        <v>4.95</v>
      </c>
      <c r="D4" s="35">
        <f>'ULANGAN II'!D25</f>
        <v>4.8</v>
      </c>
      <c r="E4" s="35">
        <f>'ULANGAN II'!E25</f>
        <v>5.05</v>
      </c>
      <c r="F4" s="35">
        <f>'ULANGAN II'!F25</f>
        <v>4.7</v>
      </c>
      <c r="G4" s="35">
        <f>'ULANGAN II'!G25</f>
        <v>5.05</v>
      </c>
      <c r="H4" s="35">
        <f>'ULANGAN II'!H25</f>
        <v>4.7</v>
      </c>
      <c r="I4" s="35">
        <f>'ULANGAN II'!I25</f>
        <v>4.3</v>
      </c>
      <c r="J4" s="35">
        <f>'ULANGAN II'!J25</f>
        <v>4.3</v>
      </c>
      <c r="K4" s="36">
        <f>SUM(B4:J4)</f>
        <v>42</v>
      </c>
      <c r="L4" s="7"/>
      <c r="M4" s="35">
        <f>AVERAGE(E7:G7)</f>
        <v>5.1944444444444438</v>
      </c>
      <c r="N4" s="35">
        <f>AVERAGE(C7,F7,I7)</f>
        <v>4.9833333333333334</v>
      </c>
      <c r="O4" s="7"/>
      <c r="P4" s="3"/>
      <c r="Q4" s="27">
        <v>0.1</v>
      </c>
      <c r="R4" s="35">
        <f>M4</f>
        <v>5.1944444444444438</v>
      </c>
      <c r="S4" s="3"/>
      <c r="T4" s="7"/>
      <c r="U4" s="7"/>
      <c r="V4" s="7"/>
      <c r="W4" s="7"/>
      <c r="X4" s="7"/>
      <c r="Y4" s="7"/>
      <c r="Z4" s="7"/>
      <c r="AA4" s="7"/>
      <c r="AB4" s="7"/>
    </row>
    <row r="5" spans="1:28" ht="15.75">
      <c r="A5" s="22" t="s">
        <v>26</v>
      </c>
      <c r="B5" s="35">
        <f>'ULANGAN III'!B25</f>
        <v>5.05</v>
      </c>
      <c r="C5" s="35">
        <f>'ULANGAN III'!C25</f>
        <v>4.8499999999999996</v>
      </c>
      <c r="D5" s="35">
        <f>'ULANGAN III'!D25</f>
        <v>5.3</v>
      </c>
      <c r="E5" s="35">
        <f>'ULANGAN III'!E25</f>
        <v>5.3</v>
      </c>
      <c r="F5" s="35">
        <f>'ULANGAN III'!F25</f>
        <v>5.55</v>
      </c>
      <c r="G5" s="35">
        <f>'ULANGAN III'!G25</f>
        <v>5.45</v>
      </c>
      <c r="H5" s="35">
        <f>'ULANGAN III'!H25</f>
        <v>5.15</v>
      </c>
      <c r="I5" s="35">
        <f>'ULANGAN III'!I25</f>
        <v>4.8</v>
      </c>
      <c r="J5" s="35">
        <f>'ULANGAN III'!J25</f>
        <v>5.15</v>
      </c>
      <c r="K5" s="36">
        <f>SUM(B5:J5)</f>
        <v>46.599999999999994</v>
      </c>
      <c r="L5" s="7"/>
      <c r="M5" s="35">
        <f>AVERAGE(H7:J7)</f>
        <v>4.8999999999999995</v>
      </c>
      <c r="N5" s="35">
        <f>AVERAGE(D7,G7,J7)</f>
        <v>5.1333333333333329</v>
      </c>
      <c r="O5" s="7"/>
      <c r="P5" s="3"/>
      <c r="Q5" s="27">
        <v>0.15</v>
      </c>
      <c r="R5" s="35">
        <f>M5</f>
        <v>4.8999999999999995</v>
      </c>
      <c r="S5" s="3"/>
      <c r="T5" s="7"/>
      <c r="U5" s="7"/>
      <c r="V5" s="7"/>
      <c r="W5" s="7"/>
      <c r="X5" s="7"/>
      <c r="Y5" s="7"/>
      <c r="Z5" s="7"/>
      <c r="AA5" s="7"/>
      <c r="AB5" s="7"/>
    </row>
    <row r="6" spans="1:28" ht="15.75">
      <c r="A6" s="23" t="s">
        <v>2</v>
      </c>
      <c r="B6" s="35">
        <f>SUM(B3:B5)</f>
        <v>14.150000000000002</v>
      </c>
      <c r="C6" s="35">
        <f t="shared" ref="C6:J6" si="0">SUM(C3:C5)</f>
        <v>15</v>
      </c>
      <c r="D6" s="35">
        <f t="shared" si="0"/>
        <v>15.7</v>
      </c>
      <c r="E6" s="35">
        <f t="shared" si="0"/>
        <v>15.3</v>
      </c>
      <c r="F6" s="35">
        <f t="shared" si="0"/>
        <v>15.600000000000001</v>
      </c>
      <c r="G6" s="35">
        <f t="shared" si="0"/>
        <v>15.849999999999998</v>
      </c>
      <c r="H6" s="35">
        <f t="shared" si="0"/>
        <v>15.200000000000001</v>
      </c>
      <c r="I6" s="35">
        <f t="shared" si="0"/>
        <v>14.25</v>
      </c>
      <c r="J6" s="35">
        <f t="shared" si="0"/>
        <v>14.65</v>
      </c>
      <c r="K6" s="36">
        <f>SUM(B6:J6)</f>
        <v>135.69999999999999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5.75">
      <c r="A7" s="23" t="s">
        <v>3</v>
      </c>
      <c r="B7" s="35">
        <f>AVERAGE(B3:B5)</f>
        <v>4.7166666666666677</v>
      </c>
      <c r="C7" s="35">
        <f t="shared" ref="C7:J7" si="1">AVERAGE(C3:C5)</f>
        <v>5</v>
      </c>
      <c r="D7" s="35">
        <f t="shared" si="1"/>
        <v>5.2333333333333334</v>
      </c>
      <c r="E7" s="35">
        <f t="shared" si="1"/>
        <v>5.1000000000000005</v>
      </c>
      <c r="F7" s="35">
        <f t="shared" si="1"/>
        <v>5.2</v>
      </c>
      <c r="G7" s="35">
        <f t="shared" si="1"/>
        <v>5.2833333333333323</v>
      </c>
      <c r="H7" s="35">
        <f t="shared" si="1"/>
        <v>5.0666666666666673</v>
      </c>
      <c r="I7" s="35">
        <f t="shared" si="1"/>
        <v>4.75</v>
      </c>
      <c r="J7" s="35">
        <f t="shared" si="1"/>
        <v>4.8833333333333337</v>
      </c>
      <c r="K7" s="36">
        <f>SUM(B7:J7)</f>
        <v>45.233333333333334</v>
      </c>
      <c r="L7" s="7"/>
      <c r="M7" s="7"/>
      <c r="N7" s="7"/>
      <c r="O7" s="7"/>
      <c r="P7" s="7"/>
      <c r="Q7" s="10" t="s">
        <v>27</v>
      </c>
      <c r="R7" s="2" t="s">
        <v>22</v>
      </c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ht="15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27" t="s">
        <v>28</v>
      </c>
      <c r="R8" s="35">
        <f>N3</f>
        <v>4.9611111111111121</v>
      </c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ht="15.75">
      <c r="A9" s="9" t="s">
        <v>29</v>
      </c>
      <c r="B9" s="3"/>
      <c r="C9" s="3"/>
      <c r="D9" s="3"/>
      <c r="E9" s="3"/>
      <c r="F9" s="3"/>
      <c r="G9" s="3"/>
      <c r="H9" s="3"/>
      <c r="I9" s="3"/>
      <c r="J9" s="3"/>
      <c r="K9" s="3"/>
      <c r="L9" s="7"/>
      <c r="M9" s="7"/>
      <c r="N9" s="7"/>
      <c r="O9" s="7"/>
      <c r="P9" s="7"/>
      <c r="Q9" s="27" t="s">
        <v>30</v>
      </c>
      <c r="R9" s="35">
        <f>N4</f>
        <v>4.9833333333333334</v>
      </c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ht="15.75">
      <c r="A10" s="45" t="s">
        <v>17</v>
      </c>
      <c r="B10" s="46" t="s">
        <v>1</v>
      </c>
      <c r="C10" s="46"/>
      <c r="D10" s="46"/>
      <c r="E10" s="46"/>
      <c r="F10" s="46"/>
      <c r="G10" s="46"/>
      <c r="H10" s="46"/>
      <c r="I10" s="46"/>
      <c r="J10" s="46"/>
      <c r="K10" s="45" t="s">
        <v>18</v>
      </c>
      <c r="L10" s="7"/>
      <c r="M10" s="7"/>
      <c r="N10" s="7"/>
      <c r="O10" s="7"/>
      <c r="P10" s="7"/>
      <c r="Q10" s="27" t="s">
        <v>31</v>
      </c>
      <c r="R10" s="35">
        <f>N5</f>
        <v>5.1333333333333329</v>
      </c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ht="15.75">
      <c r="A11" s="45"/>
      <c r="B11" s="24" t="s">
        <v>4</v>
      </c>
      <c r="C11" s="24" t="s">
        <v>5</v>
      </c>
      <c r="D11" s="24" t="s">
        <v>6</v>
      </c>
      <c r="E11" s="24" t="s">
        <v>7</v>
      </c>
      <c r="F11" s="24" t="s">
        <v>8</v>
      </c>
      <c r="G11" s="24" t="s">
        <v>9</v>
      </c>
      <c r="H11" s="24" t="s">
        <v>10</v>
      </c>
      <c r="I11" s="24" t="s">
        <v>11</v>
      </c>
      <c r="J11" s="24" t="s">
        <v>12</v>
      </c>
      <c r="K11" s="45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15.75">
      <c r="A12" s="23" t="s">
        <v>23</v>
      </c>
      <c r="B12" s="35">
        <f>'ULANGAN I'!B67</f>
        <v>2.3138705089676264</v>
      </c>
      <c r="C12" s="35">
        <f>'ULANGAN I'!C67</f>
        <v>2.3647549545545363</v>
      </c>
      <c r="D12" s="35">
        <f>'ULANGAN I'!D67</f>
        <v>2.4579510081605602</v>
      </c>
      <c r="E12" s="35">
        <f>'ULANGAN I'!E67</f>
        <v>2.3194687692697959</v>
      </c>
      <c r="F12" s="35">
        <f>'ULANGAN I'!F67</f>
        <v>2.4074161405815451</v>
      </c>
      <c r="G12" s="35">
        <f>'ULANGAN I'!G67</f>
        <v>2.4149743115402194</v>
      </c>
      <c r="H12" s="35">
        <f>'ULANGAN I'!H67</f>
        <v>2.4082070893401872</v>
      </c>
      <c r="I12" s="35">
        <f>'ULANGAN I'!I67</f>
        <v>2.3665557652046099</v>
      </c>
      <c r="J12" s="35">
        <f>'ULANGAN I'!J67</f>
        <v>2.37196220279555</v>
      </c>
      <c r="K12" s="35">
        <f>SUM(B12:J12)</f>
        <v>21.425160750414634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ht="15.75">
      <c r="A13" s="23" t="s">
        <v>25</v>
      </c>
      <c r="B13" s="35">
        <f>'ULANGAN II'!B67</f>
        <v>2.1165940003485999</v>
      </c>
      <c r="C13" s="35">
        <f>'ULANGAN II'!C67</f>
        <v>2.3158290749143657</v>
      </c>
      <c r="D13" s="35">
        <f>'ULANGAN II'!D67</f>
        <v>2.2865153437824604</v>
      </c>
      <c r="E13" s="35">
        <f>'ULANGAN II'!E67</f>
        <v>2.342429130998037</v>
      </c>
      <c r="F13" s="35">
        <f>'ULANGAN II'!F67</f>
        <v>2.267824381375124</v>
      </c>
      <c r="G13" s="35">
        <f>'ULANGAN II'!G67</f>
        <v>2.3325136935334747</v>
      </c>
      <c r="H13" s="35">
        <f>'ULANGAN II'!H67</f>
        <v>2.2695055097838144</v>
      </c>
      <c r="I13" s="35">
        <f>'ULANGAN II'!I67</f>
        <v>2.1736477000859642</v>
      </c>
      <c r="J13" s="35">
        <f>'ULANGAN II'!J67</f>
        <v>2.1604434909836332</v>
      </c>
      <c r="K13" s="35">
        <f>SUM(B13:J13)</f>
        <v>20.265302325805472</v>
      </c>
      <c r="L13" s="7"/>
      <c r="M13" s="7"/>
      <c r="N13" s="7"/>
      <c r="O13" s="7"/>
      <c r="P13" s="7"/>
      <c r="Q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ht="15.75">
      <c r="A14" s="23" t="s">
        <v>26</v>
      </c>
      <c r="B14" s="35">
        <f>'ULANGAN III'!B67</f>
        <v>2.3378088089594717</v>
      </c>
      <c r="C14" s="35">
        <f>'ULANGAN III'!C67</f>
        <v>2.2921101155881289</v>
      </c>
      <c r="D14" s="35">
        <f>'ULANGAN III'!D67</f>
        <v>2.3947018791484176</v>
      </c>
      <c r="E14" s="35">
        <f>'ULANGAN III'!E67</f>
        <v>2.3939432815504222</v>
      </c>
      <c r="F14" s="35">
        <f>'ULANGAN III'!F67</f>
        <v>2.4467566313429567</v>
      </c>
      <c r="G14" s="35">
        <f>'ULANGAN III'!G67</f>
        <v>2.4261071029888814</v>
      </c>
      <c r="H14" s="35">
        <f>'ULANGAN III'!H67</f>
        <v>2.354539860710303</v>
      </c>
      <c r="I14" s="35">
        <f>'ULANGAN III'!I67</f>
        <v>2.2855347160993249</v>
      </c>
      <c r="J14" s="35">
        <f>'ULANGAN III'!J67</f>
        <v>2.3681066562710131</v>
      </c>
      <c r="K14" s="35">
        <f>SUM(B14:J14)</f>
        <v>21.299609052658919</v>
      </c>
      <c r="L14" s="7"/>
      <c r="M14" s="7"/>
      <c r="N14" s="7"/>
      <c r="O14" s="7"/>
      <c r="P14" s="7"/>
      <c r="Q14" s="3" t="s">
        <v>32</v>
      </c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ht="15.75">
      <c r="A15" s="23" t="s">
        <v>2</v>
      </c>
      <c r="B15" s="35">
        <f>SUM(B12:B14)</f>
        <v>6.768273318275698</v>
      </c>
      <c r="C15" s="35">
        <f t="shared" ref="C15:K15" si="2">SUM(C12:C14)</f>
        <v>6.9726941450570301</v>
      </c>
      <c r="D15" s="35">
        <f t="shared" si="2"/>
        <v>7.1391682310914382</v>
      </c>
      <c r="E15" s="35">
        <f t="shared" si="2"/>
        <v>7.0558411818182556</v>
      </c>
      <c r="F15" s="35">
        <f t="shared" si="2"/>
        <v>7.1219971532996258</v>
      </c>
      <c r="G15" s="35">
        <f t="shared" si="2"/>
        <v>7.1735951080625755</v>
      </c>
      <c r="H15" s="35">
        <f t="shared" si="2"/>
        <v>7.0322524598343046</v>
      </c>
      <c r="I15" s="35">
        <f t="shared" si="2"/>
        <v>6.825738181389899</v>
      </c>
      <c r="J15" s="35">
        <f t="shared" si="2"/>
        <v>6.9005123500501959</v>
      </c>
      <c r="K15" s="35">
        <f t="shared" si="2"/>
        <v>62.990072128879021</v>
      </c>
      <c r="L15" s="7"/>
      <c r="M15" s="7"/>
      <c r="N15" s="7"/>
      <c r="O15" s="7"/>
      <c r="P15" s="7"/>
      <c r="Q15" s="3" t="s">
        <v>33</v>
      </c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ht="15.75">
      <c r="A16" s="23" t="s">
        <v>3</v>
      </c>
      <c r="B16" s="35">
        <f>AVERAGE(B12:B14)</f>
        <v>2.2560911060918993</v>
      </c>
      <c r="C16" s="35">
        <f t="shared" ref="C16:K16" si="3">AVERAGE(C12:C14)</f>
        <v>2.3242313816856766</v>
      </c>
      <c r="D16" s="35">
        <f t="shared" si="3"/>
        <v>2.3797227436971462</v>
      </c>
      <c r="E16" s="35">
        <f t="shared" si="3"/>
        <v>2.351947060606085</v>
      </c>
      <c r="F16" s="35">
        <f t="shared" si="3"/>
        <v>2.3739990510998754</v>
      </c>
      <c r="G16" s="35">
        <f t="shared" si="3"/>
        <v>2.3911983693541918</v>
      </c>
      <c r="H16" s="35">
        <f t="shared" si="3"/>
        <v>2.3440841532781014</v>
      </c>
      <c r="I16" s="35">
        <f t="shared" si="3"/>
        <v>2.2752460604632998</v>
      </c>
      <c r="J16" s="35">
        <f t="shared" si="3"/>
        <v>2.3001707833500653</v>
      </c>
      <c r="K16" s="35">
        <f t="shared" si="3"/>
        <v>20.996690709626339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>
      <c r="A17" s="7"/>
      <c r="B17" s="7"/>
      <c r="C17" s="7"/>
      <c r="D17" s="11"/>
      <c r="E17" s="11"/>
      <c r="F17" s="11"/>
      <c r="G17" s="11"/>
      <c r="H17" s="11"/>
      <c r="I17" s="11"/>
      <c r="J17" s="11"/>
      <c r="K17" s="11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 ht="15.75">
      <c r="A18" s="12" t="s">
        <v>34</v>
      </c>
      <c r="B18" s="3"/>
      <c r="C18" s="3"/>
      <c r="D18" s="3"/>
      <c r="E18" s="3"/>
      <c r="I18" s="1" t="s">
        <v>69</v>
      </c>
      <c r="T18" t="s">
        <v>35</v>
      </c>
      <c r="V18" s="7"/>
      <c r="W18" s="7"/>
      <c r="X18" s="7"/>
      <c r="Y18" s="7"/>
      <c r="Z18" s="7"/>
      <c r="AA18" s="7"/>
      <c r="AB18" s="7"/>
    </row>
    <row r="19" spans="1:28" ht="15.75">
      <c r="A19" s="23" t="s">
        <v>36</v>
      </c>
      <c r="B19" s="24" t="s">
        <v>68</v>
      </c>
      <c r="C19" s="25" t="s">
        <v>37</v>
      </c>
      <c r="D19" s="25"/>
      <c r="E19" s="25"/>
      <c r="F19" s="25" t="s">
        <v>18</v>
      </c>
      <c r="G19" s="25" t="s">
        <v>38</v>
      </c>
      <c r="H19" s="5"/>
      <c r="I19" s="4"/>
      <c r="J19" s="5" t="s">
        <v>39</v>
      </c>
      <c r="K19" s="5" t="s">
        <v>40</v>
      </c>
      <c r="L19" s="2"/>
      <c r="M19" s="2"/>
      <c r="N19" s="2" t="s">
        <v>41</v>
      </c>
      <c r="O19" s="2" t="s">
        <v>3</v>
      </c>
      <c r="P19" s="7"/>
      <c r="Q19" s="7"/>
      <c r="R19" s="7"/>
      <c r="S19" s="7"/>
      <c r="T19" t="s">
        <v>42</v>
      </c>
      <c r="U19" s="7"/>
      <c r="V19" s="7"/>
      <c r="W19" s="7"/>
      <c r="X19" s="7"/>
      <c r="Y19" s="7"/>
      <c r="Z19" s="7"/>
      <c r="AA19" s="7"/>
      <c r="AB19" s="7"/>
    </row>
    <row r="20" spans="1:28" ht="15.75">
      <c r="A20" s="24"/>
      <c r="B20" s="24"/>
      <c r="C20" s="24" t="s">
        <v>23</v>
      </c>
      <c r="D20" s="24" t="s">
        <v>25</v>
      </c>
      <c r="E20" s="24" t="s">
        <v>26</v>
      </c>
      <c r="F20" s="24"/>
      <c r="G20" s="24"/>
      <c r="H20" s="2"/>
      <c r="I20" s="3"/>
      <c r="J20" s="24"/>
      <c r="K20" s="24" t="s">
        <v>43</v>
      </c>
      <c r="L20" s="24" t="s">
        <v>44</v>
      </c>
      <c r="M20" s="24" t="s">
        <v>45</v>
      </c>
      <c r="N20" s="24"/>
      <c r="O20" s="24"/>
      <c r="P20" s="7"/>
      <c r="Q20" s="7"/>
      <c r="R20" s="7"/>
      <c r="S20" s="7"/>
      <c r="T20" t="s">
        <v>46</v>
      </c>
      <c r="U20" s="7"/>
      <c r="V20" s="7"/>
      <c r="W20" s="7"/>
      <c r="X20" s="7"/>
      <c r="Y20" s="7"/>
      <c r="Z20" s="7"/>
      <c r="AA20" s="7"/>
      <c r="AB20" s="7"/>
    </row>
    <row r="21" spans="1:28" ht="15.75">
      <c r="A21" s="26"/>
      <c r="B21" s="27" t="s">
        <v>28</v>
      </c>
      <c r="C21" s="35">
        <f>B12</f>
        <v>2.3138705089676264</v>
      </c>
      <c r="D21" s="35">
        <f>B13</f>
        <v>2.1165940003485999</v>
      </c>
      <c r="E21" s="35">
        <f>B14</f>
        <v>2.3378088089594717</v>
      </c>
      <c r="F21" s="35">
        <f t="shared" ref="F21:F33" si="4">SUM(C21:E21)</f>
        <v>6.768273318275698</v>
      </c>
      <c r="G21" s="35">
        <f>AVERAGE(C21:E21)</f>
        <v>2.2560911060918993</v>
      </c>
      <c r="H21" s="3"/>
      <c r="I21" s="3"/>
      <c r="J21" s="24" t="s">
        <v>47</v>
      </c>
      <c r="K21" s="35">
        <f>B15</f>
        <v>6.768273318275698</v>
      </c>
      <c r="L21" s="35">
        <f>C15</f>
        <v>6.9726941450570301</v>
      </c>
      <c r="M21" s="35">
        <f>D15</f>
        <v>7.1391682310914382</v>
      </c>
      <c r="N21" s="35">
        <f>SUM(K21:M21)</f>
        <v>20.880135694424165</v>
      </c>
      <c r="O21" s="35">
        <f>AVERAGE(K21:M21)</f>
        <v>6.9600452314747221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5.75">
      <c r="A22" s="24" t="s">
        <v>24</v>
      </c>
      <c r="B22" s="27" t="s">
        <v>30</v>
      </c>
      <c r="C22" s="35">
        <f>C12</f>
        <v>2.3647549545545363</v>
      </c>
      <c r="D22" s="35">
        <f>C13</f>
        <v>2.3158290749143657</v>
      </c>
      <c r="E22" s="35">
        <f>C14</f>
        <v>2.2921101155881289</v>
      </c>
      <c r="F22" s="35">
        <f t="shared" si="4"/>
        <v>6.9726941450570301</v>
      </c>
      <c r="G22" s="35">
        <f t="shared" ref="G22:G33" si="5">AVERAGE(C22:E22)</f>
        <v>2.3242313816856766</v>
      </c>
      <c r="H22" s="3"/>
      <c r="I22" s="3"/>
      <c r="J22" s="24" t="s">
        <v>48</v>
      </c>
      <c r="K22" s="35">
        <f>E15</f>
        <v>7.0558411818182556</v>
      </c>
      <c r="L22" s="35">
        <f>F15</f>
        <v>7.1219971532996258</v>
      </c>
      <c r="M22" s="35">
        <f>G15</f>
        <v>7.1735951080625755</v>
      </c>
      <c r="N22" s="35">
        <f>SUM(K22:M22)</f>
        <v>21.351433443180458</v>
      </c>
      <c r="O22" s="35">
        <f>AVERAGE(K22:M22)</f>
        <v>7.1171444810601523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ht="15.75">
      <c r="A23" s="24"/>
      <c r="B23" s="27" t="s">
        <v>31</v>
      </c>
      <c r="C23" s="35">
        <f>D12</f>
        <v>2.4579510081605602</v>
      </c>
      <c r="D23" s="35">
        <f>D13</f>
        <v>2.2865153437824604</v>
      </c>
      <c r="E23" s="35">
        <f>D14</f>
        <v>2.3947018791484176</v>
      </c>
      <c r="F23" s="35">
        <f t="shared" si="4"/>
        <v>7.1391682310914382</v>
      </c>
      <c r="G23" s="35">
        <f t="shared" si="5"/>
        <v>2.3797227436971462</v>
      </c>
      <c r="H23" s="3"/>
      <c r="I23" s="3"/>
      <c r="J23" s="24" t="s">
        <v>49</v>
      </c>
      <c r="K23" s="35">
        <f>H15</f>
        <v>7.0322524598343046</v>
      </c>
      <c r="L23" s="35">
        <f>I15</f>
        <v>6.825738181389899</v>
      </c>
      <c r="M23" s="35">
        <f>J15</f>
        <v>6.9005123500501959</v>
      </c>
      <c r="N23" s="35">
        <f>SUM(K23:M23)</f>
        <v>20.758502991274398</v>
      </c>
      <c r="O23" s="35">
        <f>AVERAGE(K23:M23)</f>
        <v>6.9195009970914656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ht="15.75">
      <c r="A24" s="24" t="s">
        <v>2</v>
      </c>
      <c r="B24" s="26"/>
      <c r="C24" s="37">
        <f>SUM(C21:C23)</f>
        <v>7.1365764716827229</v>
      </c>
      <c r="D24" s="37">
        <f>SUM(D21:D23)</f>
        <v>6.7189384190454255</v>
      </c>
      <c r="E24" s="37">
        <f>SUM(E21:E23)</f>
        <v>7.0246208036960187</v>
      </c>
      <c r="F24" s="37">
        <f t="shared" si="4"/>
        <v>20.880135694424169</v>
      </c>
      <c r="G24" s="37">
        <f t="shared" si="5"/>
        <v>6.960045231474723</v>
      </c>
      <c r="H24" s="3"/>
      <c r="I24" s="3"/>
      <c r="J24" s="24" t="s">
        <v>41</v>
      </c>
      <c r="K24" s="37">
        <f>SUM(K21:K23)</f>
        <v>20.856366959928259</v>
      </c>
      <c r="L24" s="37">
        <f>SUM(L21:L23)</f>
        <v>20.920429479746556</v>
      </c>
      <c r="M24" s="37">
        <f>SUM(M21:M23)</f>
        <v>21.21327568920421</v>
      </c>
      <c r="N24" s="37">
        <f>SUM(N21:N23)</f>
        <v>62.990072128879021</v>
      </c>
      <c r="O24" s="37">
        <f>AVERAGE(K24:M24)</f>
        <v>20.996690709626339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15.75">
      <c r="A25" s="24"/>
      <c r="B25" s="27" t="s">
        <v>28</v>
      </c>
      <c r="C25" s="35">
        <f>E12</f>
        <v>2.3194687692697959</v>
      </c>
      <c r="D25" s="35">
        <f>E13</f>
        <v>2.342429130998037</v>
      </c>
      <c r="E25" s="35">
        <f>E14</f>
        <v>2.3939432815504222</v>
      </c>
      <c r="F25" s="35">
        <f t="shared" si="4"/>
        <v>7.0558411818182556</v>
      </c>
      <c r="G25" s="35">
        <f t="shared" si="5"/>
        <v>2.351947060606085</v>
      </c>
      <c r="H25" s="3"/>
      <c r="I25" s="3"/>
      <c r="J25" s="24" t="s">
        <v>3</v>
      </c>
      <c r="K25" s="37">
        <f>AVERAGE(K21:K23)</f>
        <v>6.9521223199760867</v>
      </c>
      <c r="L25" s="37">
        <f>AVERAGE(L21:L23)</f>
        <v>6.9734764932488522</v>
      </c>
      <c r="M25" s="37">
        <f>AVERAGE(M21:M23)</f>
        <v>7.0710918964014029</v>
      </c>
      <c r="N25" s="37">
        <f>AVERAGE(N21:N23)</f>
        <v>20.996690709626339</v>
      </c>
      <c r="O25" s="37">
        <f>AVERAGE(O21:O23)</f>
        <v>6.99889690320878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5.75">
      <c r="A26" s="28">
        <v>0.1</v>
      </c>
      <c r="B26" s="27" t="s">
        <v>30</v>
      </c>
      <c r="C26" s="35">
        <f>F12</f>
        <v>2.4074161405815451</v>
      </c>
      <c r="D26" s="35">
        <f>F13</f>
        <v>2.267824381375124</v>
      </c>
      <c r="E26" s="35">
        <f>F14</f>
        <v>2.4467566313429567</v>
      </c>
      <c r="F26" s="35">
        <f t="shared" si="4"/>
        <v>7.1219971532996258</v>
      </c>
      <c r="G26" s="35">
        <f t="shared" si="5"/>
        <v>2.3739990510998754</v>
      </c>
      <c r="H26" s="3"/>
      <c r="I26" s="3"/>
      <c r="J26" s="3"/>
      <c r="K26" s="3"/>
      <c r="L26" s="3"/>
      <c r="M26" s="3"/>
      <c r="N26" s="3"/>
      <c r="O26" s="3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5.75">
      <c r="A27" s="24"/>
      <c r="B27" s="27" t="s">
        <v>31</v>
      </c>
      <c r="C27" s="35">
        <f>G12</f>
        <v>2.4149743115402194</v>
      </c>
      <c r="D27" s="35">
        <f>G13</f>
        <v>2.3325136935334747</v>
      </c>
      <c r="E27" s="35">
        <f>G14</f>
        <v>2.4261071029888814</v>
      </c>
      <c r="F27" s="35">
        <f t="shared" si="4"/>
        <v>7.1735951080625755</v>
      </c>
      <c r="G27" s="35">
        <f t="shared" si="5"/>
        <v>2.3911983693541918</v>
      </c>
      <c r="H27" s="3"/>
      <c r="I27" s="3"/>
      <c r="J27" s="3"/>
      <c r="K27" s="3"/>
      <c r="L27" s="3"/>
      <c r="M27" s="3"/>
      <c r="N27" s="3"/>
      <c r="O27" s="3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5.75">
      <c r="A28" s="24" t="s">
        <v>2</v>
      </c>
      <c r="B28" s="26"/>
      <c r="C28" s="37">
        <f>SUM(C25:C27)</f>
        <v>7.1418592213915604</v>
      </c>
      <c r="D28" s="37">
        <f>SUM(D25:D27)</f>
        <v>6.9427672059066357</v>
      </c>
      <c r="E28" s="37">
        <f>SUM(E25:E27)</f>
        <v>7.2668070158822609</v>
      </c>
      <c r="F28" s="37">
        <f t="shared" si="4"/>
        <v>21.351433443180458</v>
      </c>
      <c r="G28" s="37">
        <f t="shared" si="5"/>
        <v>7.1171444810601523</v>
      </c>
      <c r="I28" s="1" t="s">
        <v>70</v>
      </c>
      <c r="W28" s="7"/>
      <c r="X28" s="7"/>
      <c r="Y28" s="7"/>
      <c r="Z28" s="7"/>
      <c r="AA28" s="7"/>
      <c r="AB28" s="7"/>
    </row>
    <row r="29" spans="1:28" ht="15.75">
      <c r="A29" s="24"/>
      <c r="B29" s="27" t="s">
        <v>28</v>
      </c>
      <c r="C29" s="35">
        <f>H12</f>
        <v>2.4082070893401872</v>
      </c>
      <c r="D29" s="35">
        <f>H13</f>
        <v>2.2695055097838144</v>
      </c>
      <c r="E29" s="35">
        <f>H14</f>
        <v>2.354539860710303</v>
      </c>
      <c r="F29" s="35">
        <f t="shared" si="4"/>
        <v>7.0322524598343046</v>
      </c>
      <c r="G29" s="35">
        <f t="shared" si="5"/>
        <v>2.3440841532781014</v>
      </c>
      <c r="H29" s="3"/>
      <c r="I29" s="3"/>
      <c r="J29" s="24" t="s">
        <v>39</v>
      </c>
      <c r="K29" s="24" t="s">
        <v>40</v>
      </c>
      <c r="L29" s="24"/>
      <c r="M29" s="24"/>
      <c r="N29" s="24" t="s">
        <v>41</v>
      </c>
      <c r="O29" s="24" t="s">
        <v>3</v>
      </c>
      <c r="P29" s="13"/>
      <c r="Q29" s="13"/>
      <c r="R29" s="13"/>
      <c r="S29" s="13"/>
      <c r="T29" s="7"/>
      <c r="U29" s="7"/>
      <c r="V29" s="7"/>
      <c r="W29" s="7"/>
      <c r="X29" s="7"/>
      <c r="Y29" s="7"/>
      <c r="Z29" s="7"/>
      <c r="AA29" s="7"/>
      <c r="AB29" s="7"/>
    </row>
    <row r="30" spans="1:28" ht="15.75">
      <c r="A30" s="28">
        <v>0.15</v>
      </c>
      <c r="B30" s="27" t="s">
        <v>30</v>
      </c>
      <c r="C30" s="35">
        <f>I12</f>
        <v>2.3665557652046099</v>
      </c>
      <c r="D30" s="35">
        <f>I13</f>
        <v>2.1736477000859642</v>
      </c>
      <c r="E30" s="35">
        <f>I14</f>
        <v>2.2855347160993249</v>
      </c>
      <c r="F30" s="35">
        <f t="shared" si="4"/>
        <v>6.825738181389899</v>
      </c>
      <c r="G30" s="35">
        <f t="shared" si="5"/>
        <v>2.2752460604632998</v>
      </c>
      <c r="H30" s="3"/>
      <c r="I30" s="3"/>
      <c r="J30" s="24"/>
      <c r="K30" s="24" t="s">
        <v>43</v>
      </c>
      <c r="L30" s="24" t="s">
        <v>44</v>
      </c>
      <c r="M30" s="24" t="s">
        <v>45</v>
      </c>
      <c r="N30" s="24"/>
      <c r="O30" s="24"/>
      <c r="P30" s="13"/>
      <c r="Q30" s="13"/>
      <c r="R30" s="13"/>
      <c r="S30" s="13"/>
      <c r="T30" s="7"/>
      <c r="U30" s="7"/>
      <c r="V30" s="7"/>
      <c r="W30" s="7"/>
      <c r="X30" s="7"/>
      <c r="Y30" s="7"/>
      <c r="Z30" s="7"/>
      <c r="AA30" s="7"/>
      <c r="AB30" s="7"/>
    </row>
    <row r="31" spans="1:28" ht="15.75">
      <c r="A31" s="24"/>
      <c r="B31" s="27" t="s">
        <v>31</v>
      </c>
      <c r="C31" s="35">
        <f>J12</f>
        <v>2.37196220279555</v>
      </c>
      <c r="D31" s="35">
        <f>J13</f>
        <v>2.1604434909836332</v>
      </c>
      <c r="E31" s="35">
        <f>J14</f>
        <v>2.3681066562710131</v>
      </c>
      <c r="F31" s="35">
        <f t="shared" si="4"/>
        <v>6.9005123500501959</v>
      </c>
      <c r="G31" s="35">
        <f t="shared" si="5"/>
        <v>2.3001707833500653</v>
      </c>
      <c r="H31" s="3"/>
      <c r="I31" s="3"/>
      <c r="J31" s="24" t="s">
        <v>47</v>
      </c>
      <c r="K31" s="35">
        <f>B16</f>
        <v>2.2560911060918993</v>
      </c>
      <c r="L31" s="35">
        <f>C16</f>
        <v>2.3242313816856766</v>
      </c>
      <c r="M31" s="35">
        <f>D16</f>
        <v>2.3797227436971462</v>
      </c>
      <c r="N31" s="35">
        <f>SUM(K31:M31)</f>
        <v>6.9600452314747212</v>
      </c>
      <c r="O31" s="35">
        <f>AVERAGE(K31:M31)</f>
        <v>2.3200150771582404</v>
      </c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5.75">
      <c r="A32" s="24" t="s">
        <v>2</v>
      </c>
      <c r="B32" s="26"/>
      <c r="C32" s="37">
        <f>SUM(C29:C31)</f>
        <v>7.1467250573403467</v>
      </c>
      <c r="D32" s="37">
        <f>SUM(D29:D31)</f>
        <v>6.6035967008534122</v>
      </c>
      <c r="E32" s="37">
        <f>SUM(E29:E31)</f>
        <v>7.0081812330806414</v>
      </c>
      <c r="F32" s="37">
        <f t="shared" si="4"/>
        <v>20.758502991274401</v>
      </c>
      <c r="G32" s="37">
        <f t="shared" si="5"/>
        <v>6.9195009970914674</v>
      </c>
      <c r="H32" s="3"/>
      <c r="I32" s="3"/>
      <c r="J32" s="24" t="s">
        <v>48</v>
      </c>
      <c r="K32" s="35">
        <f>E16</f>
        <v>2.351947060606085</v>
      </c>
      <c r="L32" s="35">
        <f>F16</f>
        <v>2.3739990510998754</v>
      </c>
      <c r="M32" s="35">
        <f>G16</f>
        <v>2.3911983693541918</v>
      </c>
      <c r="N32" s="35">
        <f>SUM(K32:M32)</f>
        <v>7.1171444810601523</v>
      </c>
      <c r="O32" s="35">
        <f>AVERAGE(K32:M32)</f>
        <v>2.3723814936867176</v>
      </c>
      <c r="P32" s="7"/>
      <c r="Q32" s="7"/>
      <c r="R32" s="7"/>
      <c r="S32" s="7" t="s">
        <v>85</v>
      </c>
      <c r="T32" s="7"/>
      <c r="U32" s="7"/>
      <c r="V32" s="7"/>
      <c r="W32" s="7"/>
      <c r="X32" s="7"/>
      <c r="Y32" s="7"/>
      <c r="Z32" s="7"/>
      <c r="AA32" s="7"/>
      <c r="AB32" s="7"/>
    </row>
    <row r="33" spans="1:28" ht="15.75">
      <c r="A33" s="24" t="s">
        <v>41</v>
      </c>
      <c r="B33" s="26"/>
      <c r="C33" s="37">
        <f>SUM(C24,C28,C32)</f>
        <v>21.42516075041463</v>
      </c>
      <c r="D33" s="37">
        <f>SUM(D24,D28,D32)</f>
        <v>20.265302325805472</v>
      </c>
      <c r="E33" s="37">
        <f>SUM(E24,E28,E32)</f>
        <v>21.299609052658923</v>
      </c>
      <c r="F33" s="37">
        <f t="shared" si="4"/>
        <v>62.990072128879021</v>
      </c>
      <c r="G33" s="37">
        <f t="shared" si="5"/>
        <v>20.996690709626339</v>
      </c>
      <c r="H33" s="3"/>
      <c r="I33" s="3"/>
      <c r="J33" s="24" t="s">
        <v>49</v>
      </c>
      <c r="K33" s="35">
        <f>H16</f>
        <v>2.3440841532781014</v>
      </c>
      <c r="L33" s="35">
        <f>I16</f>
        <v>2.2752460604632998</v>
      </c>
      <c r="M33" s="35">
        <f>J16</f>
        <v>2.3001707833500653</v>
      </c>
      <c r="N33" s="35">
        <f>SUM(K33:M33)</f>
        <v>6.9195009970914665</v>
      </c>
      <c r="O33" s="35">
        <f>AVERAGE(K33:M33)</f>
        <v>2.306500332363822</v>
      </c>
      <c r="P33" s="7"/>
      <c r="Q33" s="7"/>
      <c r="R33" s="7"/>
      <c r="S33" s="7" t="s">
        <v>87</v>
      </c>
      <c r="T33" s="7"/>
      <c r="U33" s="7"/>
      <c r="V33" s="7"/>
      <c r="W33" s="7"/>
      <c r="X33" s="7"/>
      <c r="Y33" s="7"/>
      <c r="Z33" s="7"/>
      <c r="AA33" s="7"/>
      <c r="AB33" s="7"/>
    </row>
    <row r="34" spans="1:28" ht="15.75">
      <c r="A34" s="7"/>
      <c r="B34" s="7"/>
      <c r="C34" s="7"/>
      <c r="D34" s="7"/>
      <c r="E34" s="3"/>
      <c r="F34" s="3"/>
      <c r="G34" s="3"/>
      <c r="H34" s="3"/>
      <c r="I34" s="3"/>
      <c r="J34" s="24" t="s">
        <v>41</v>
      </c>
      <c r="K34" s="37">
        <f>SUM(K31:K33)</f>
        <v>6.9521223199760858</v>
      </c>
      <c r="L34" s="37">
        <f>SUM(L31:L33)</f>
        <v>6.9734764932488513</v>
      </c>
      <c r="M34" s="37">
        <f>SUM(M31:M33)</f>
        <v>7.0710918964014038</v>
      </c>
      <c r="N34" s="37">
        <f>SUM(K34:M34)</f>
        <v>20.996690709626343</v>
      </c>
      <c r="O34" s="37">
        <f>AVERAGE(K34:M34)</f>
        <v>6.9988969032087809</v>
      </c>
      <c r="P34" s="7"/>
      <c r="Q34" s="7"/>
      <c r="R34" s="7"/>
      <c r="S34" s="7" t="s">
        <v>86</v>
      </c>
      <c r="T34" s="7"/>
      <c r="U34" s="7"/>
      <c r="V34" s="7"/>
      <c r="W34" s="7"/>
      <c r="X34" s="7"/>
      <c r="Y34" s="7"/>
      <c r="Z34" s="7"/>
      <c r="AA34" s="7"/>
      <c r="AB34" s="7"/>
    </row>
    <row r="35" spans="1:28" ht="15.75">
      <c r="A35" s="7"/>
      <c r="B35" s="7"/>
      <c r="C35" s="7"/>
      <c r="D35" s="7"/>
      <c r="E35" s="3"/>
      <c r="F35" s="3"/>
      <c r="G35" s="3"/>
      <c r="H35" s="3"/>
      <c r="I35" s="3"/>
      <c r="J35" s="24" t="s">
        <v>3</v>
      </c>
      <c r="K35" s="37">
        <f>AVERAGE(K31:K33)</f>
        <v>2.3173741066586953</v>
      </c>
      <c r="L35" s="37">
        <f>AVERAGE(L31:L33)</f>
        <v>2.3244921644162839</v>
      </c>
      <c r="M35" s="37">
        <f>AVERAGE(M31:M33)</f>
        <v>2.3570306321338013</v>
      </c>
      <c r="N35" s="37">
        <f>AVERAGE(N31:N33)</f>
        <v>6.9988969032087809</v>
      </c>
      <c r="O35" s="37">
        <f>AVERAGE(O31:O33)</f>
        <v>2.3329656344029264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ht="15.75">
      <c r="A39" s="38" t="s">
        <v>50</v>
      </c>
      <c r="C39" s="33">
        <f>(F33*F33)</f>
        <v>3967.7491868013817</v>
      </c>
      <c r="D39" s="7"/>
      <c r="L39" s="3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ht="15.75">
      <c r="A40" s="38"/>
      <c r="C40" s="40">
        <f>C39/(3*3*3)</f>
        <v>146.95367358523637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15.75">
      <c r="A41" s="38"/>
      <c r="B41" s="4"/>
      <c r="C41" s="33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16.5" thickBot="1">
      <c r="A42" s="38" t="s">
        <v>51</v>
      </c>
      <c r="B42" s="4"/>
      <c r="C42" s="33">
        <f>(C33*C33)+(D33*D33)+(E33*E33)</f>
        <v>1323.3933373335142</v>
      </c>
      <c r="F42" s="1" t="s">
        <v>72</v>
      </c>
      <c r="G42" s="14"/>
      <c r="H42" s="14"/>
      <c r="I42" s="14"/>
      <c r="J42" s="14"/>
      <c r="K42" s="14"/>
      <c r="L42" s="2"/>
      <c r="M42" s="2"/>
      <c r="N42" s="3"/>
      <c r="O42" s="3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ht="48" thickBot="1">
      <c r="A43" s="38"/>
      <c r="B43" s="4"/>
      <c r="C43" s="33">
        <f>C42/(3*3)</f>
        <v>147.04370414816825</v>
      </c>
      <c r="D43" s="3"/>
      <c r="E43" s="3"/>
      <c r="F43" s="3"/>
      <c r="G43" s="31" t="s">
        <v>52</v>
      </c>
      <c r="H43" s="32" t="s">
        <v>53</v>
      </c>
      <c r="I43" s="32" t="s">
        <v>54</v>
      </c>
      <c r="J43" s="32" t="s">
        <v>55</v>
      </c>
      <c r="K43" s="32" t="s">
        <v>56</v>
      </c>
      <c r="L43" s="32"/>
      <c r="M43" s="32" t="s">
        <v>57</v>
      </c>
      <c r="N43" s="3"/>
      <c r="O43" s="3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ht="16.5" thickBot="1">
      <c r="A44" s="38"/>
      <c r="B44" s="4"/>
      <c r="C44" s="40">
        <f>C43-C40</f>
        <v>9.0030562931872282E-2</v>
      </c>
      <c r="D44" s="3"/>
      <c r="E44" s="3"/>
      <c r="F44" s="3"/>
      <c r="G44" s="30" t="s">
        <v>58</v>
      </c>
      <c r="H44" s="15">
        <v>2</v>
      </c>
      <c r="I44" s="42">
        <f>C44</f>
        <v>9.0030562931872282E-2</v>
      </c>
      <c r="J44" s="42">
        <f>I44/H44</f>
        <v>4.5015281465936141E-2</v>
      </c>
      <c r="K44" s="42"/>
      <c r="L44" s="15"/>
      <c r="M44" s="15"/>
      <c r="N44" s="3"/>
      <c r="O44" s="3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ht="16.5" thickBot="1">
      <c r="A45" s="38"/>
      <c r="B45" s="4"/>
      <c r="C45" s="33"/>
      <c r="D45" s="3"/>
      <c r="E45" s="3"/>
      <c r="F45" s="3"/>
      <c r="G45" s="30" t="s">
        <v>84</v>
      </c>
      <c r="H45" s="15">
        <v>2</v>
      </c>
      <c r="I45" s="42">
        <f>C55</f>
        <v>2.17956519724396E-2</v>
      </c>
      <c r="J45" s="42">
        <f>I45/H45</f>
        <v>1.08978259862198E-2</v>
      </c>
      <c r="K45" s="42">
        <f>J45/J48</f>
        <v>4.264954028399222</v>
      </c>
      <c r="L45" s="16" t="s">
        <v>73</v>
      </c>
      <c r="M45" s="15">
        <v>3.63</v>
      </c>
      <c r="N45" s="3"/>
      <c r="O45" s="3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ht="16.5" thickBot="1">
      <c r="A46" s="38" t="s">
        <v>60</v>
      </c>
      <c r="B46" s="4"/>
      <c r="C46" s="33">
        <f>(C21*C21)+(D21*D21)+(E21*E21)+(C22*C22)+(D22*D22)+(E22*E22)+(C23*C23)+(D23*D23)+(E23*E23)+(C25*C25)+(D25*D25)+(E25*E25)+(C26*C26)+(D26*D26)+(E26*E26)+(C27*C27)+(D27*D27)+(E27*E27)+(C29*C29)+(D29*D29)+(E29*E29)+(C30*C30)+(D30*D30)+(E30*E30)+(C31*C31)+(D31*D31)+(E31*E31)</f>
        <v>147.13900130930838</v>
      </c>
      <c r="D46" s="3"/>
      <c r="E46" s="3"/>
      <c r="F46" s="3"/>
      <c r="G46" s="30" t="s">
        <v>71</v>
      </c>
      <c r="H46" s="15">
        <v>2</v>
      </c>
      <c r="I46" s="29">
        <f>C59</f>
        <v>8.0461759212084871E-3</v>
      </c>
      <c r="J46" s="29">
        <f>I46/H46</f>
        <v>4.0230879606042436E-3</v>
      </c>
      <c r="K46" s="42">
        <f>J46/J48</f>
        <v>1.5744686349258992</v>
      </c>
      <c r="L46" s="16" t="s">
        <v>59</v>
      </c>
      <c r="M46" s="15">
        <v>3.24</v>
      </c>
      <c r="N46" s="3"/>
      <c r="O46" s="3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ht="16.5" thickBot="1">
      <c r="A47" s="38"/>
      <c r="B47" s="4"/>
      <c r="C47" s="40">
        <f>C46-C40</f>
        <v>0.18532772407201037</v>
      </c>
      <c r="D47" s="3"/>
      <c r="E47" s="3"/>
      <c r="F47" s="3"/>
      <c r="G47" s="30" t="s">
        <v>61</v>
      </c>
      <c r="H47" s="15">
        <v>4</v>
      </c>
      <c r="I47" s="42">
        <f>C61</f>
        <v>2.4572075275017369E-2</v>
      </c>
      <c r="J47" s="29">
        <f>I47/H47</f>
        <v>6.1430188187543422E-3</v>
      </c>
      <c r="K47" s="42">
        <f>J47/J48</f>
        <v>2.4041210504469266</v>
      </c>
      <c r="L47" s="16" t="s">
        <v>59</v>
      </c>
      <c r="M47" s="15">
        <v>3.01</v>
      </c>
      <c r="N47" s="3"/>
      <c r="O47" s="3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16.5" thickBot="1">
      <c r="A48" s="38"/>
      <c r="B48" s="4"/>
      <c r="C48" s="33"/>
      <c r="D48" s="3"/>
      <c r="E48" s="3"/>
      <c r="F48" s="3"/>
      <c r="G48" s="30" t="s">
        <v>62</v>
      </c>
      <c r="H48" s="15">
        <v>16</v>
      </c>
      <c r="I48" s="42">
        <f>C63</f>
        <v>4.0883257971472631E-2</v>
      </c>
      <c r="J48" s="29">
        <f>I48/H48</f>
        <v>2.5552036232170394E-3</v>
      </c>
      <c r="K48" s="4"/>
      <c r="L48" s="3"/>
      <c r="M48" s="3"/>
      <c r="N48" s="3"/>
      <c r="O48" s="3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16.5" thickBot="1">
      <c r="A49" s="38" t="s">
        <v>63</v>
      </c>
      <c r="B49" s="4"/>
      <c r="C49" s="33">
        <f>(F21*F21)+(F22*F22)+(F23*F23)+(F25*F25)+(F26*F26)+(F27*F27)+(F29*F29)+(F30*F30)+(F31*F31)</f>
        <v>441.02426246521509</v>
      </c>
      <c r="D49" s="3"/>
      <c r="E49" s="3"/>
      <c r="F49" s="3"/>
      <c r="G49" s="30" t="s">
        <v>41</v>
      </c>
      <c r="H49" s="15">
        <v>26</v>
      </c>
      <c r="I49" s="42">
        <f>C47</f>
        <v>0.18532772407201037</v>
      </c>
      <c r="J49" s="4"/>
      <c r="K49" s="4"/>
      <c r="L49" s="3"/>
      <c r="M49" s="3"/>
      <c r="N49" s="3"/>
      <c r="O49" s="3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15.75">
      <c r="A50" s="38"/>
      <c r="B50" s="4"/>
      <c r="C50" s="33">
        <f>C49/3</f>
        <v>147.00808748840504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20.25">
      <c r="A51" s="38"/>
      <c r="B51" s="4"/>
      <c r="C51" s="40">
        <f>C50-C40</f>
        <v>5.4413903168665456E-2</v>
      </c>
      <c r="D51" s="3"/>
      <c r="E51" s="3"/>
      <c r="F51" s="3"/>
      <c r="G51" s="33"/>
      <c r="H51" s="47" t="s">
        <v>74</v>
      </c>
      <c r="I51" s="47" t="s">
        <v>75</v>
      </c>
      <c r="J51" s="48"/>
      <c r="K51" s="48"/>
      <c r="L51" s="49"/>
      <c r="M51" s="49"/>
      <c r="N51" s="49"/>
      <c r="O51" s="49"/>
      <c r="P51" s="50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15.75">
      <c r="A52" s="38"/>
      <c r="B52" s="4"/>
      <c r="C52" s="33"/>
      <c r="D52" s="3"/>
      <c r="E52" s="3"/>
      <c r="F52" s="3"/>
      <c r="G52" s="33"/>
      <c r="H52" s="48"/>
      <c r="I52" s="48"/>
      <c r="J52" s="48"/>
      <c r="K52" s="48"/>
      <c r="L52" s="49"/>
      <c r="M52" s="49"/>
      <c r="N52" s="47"/>
      <c r="O52" s="49"/>
      <c r="P52" s="50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18.75">
      <c r="A53" s="38" t="s">
        <v>64</v>
      </c>
      <c r="B53" s="4"/>
      <c r="C53" s="33">
        <f>(N21*N21)+(N22*N22)+(N23*N23)</f>
        <v>1322.7792231348792</v>
      </c>
      <c r="D53" s="3"/>
      <c r="E53" s="3"/>
      <c r="F53" s="3"/>
      <c r="G53" s="33"/>
      <c r="H53" s="47" t="s">
        <v>74</v>
      </c>
      <c r="I53" s="48">
        <f>SQRT(J48/9)</f>
        <v>1.6849673993605402E-2</v>
      </c>
      <c r="J53" s="48"/>
      <c r="K53" s="48"/>
      <c r="L53" s="49"/>
      <c r="M53" s="49"/>
      <c r="N53" s="49"/>
      <c r="O53" s="49"/>
      <c r="P53" s="50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ht="15.75">
      <c r="A54" s="38"/>
      <c r="B54" s="4"/>
      <c r="C54" s="33">
        <f>C53/(3*3)</f>
        <v>146.97546923720881</v>
      </c>
      <c r="D54" s="3"/>
      <c r="E54" s="3"/>
      <c r="F54" s="3"/>
      <c r="G54" s="33"/>
      <c r="H54" s="51"/>
      <c r="I54" s="51"/>
      <c r="J54" s="51"/>
      <c r="K54" s="51"/>
      <c r="L54" s="52"/>
      <c r="M54" s="52"/>
      <c r="N54" s="52"/>
      <c r="O54" s="52"/>
      <c r="P54" s="50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ht="15.75">
      <c r="A55" s="38"/>
      <c r="B55" s="4"/>
      <c r="C55" s="40">
        <f>C54-C40</f>
        <v>2.17956519724396E-2</v>
      </c>
      <c r="D55" s="3"/>
      <c r="E55" s="3"/>
      <c r="F55" s="3"/>
      <c r="G55" s="33"/>
      <c r="H55" s="48"/>
      <c r="I55" s="48"/>
      <c r="J55" s="48"/>
      <c r="K55" s="48"/>
      <c r="L55" s="49"/>
      <c r="M55" s="49"/>
      <c r="N55" s="49"/>
      <c r="O55" s="49"/>
      <c r="P55" s="50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16.5" thickBot="1">
      <c r="A56" s="38"/>
      <c r="B56" s="4"/>
      <c r="C56" s="33"/>
      <c r="D56" s="3"/>
      <c r="E56" s="3"/>
      <c r="F56" s="3"/>
      <c r="G56" s="33"/>
      <c r="H56" s="53" t="s">
        <v>76</v>
      </c>
      <c r="I56" s="53"/>
      <c r="J56" s="53"/>
      <c r="K56" s="53"/>
      <c r="L56" s="53"/>
      <c r="M56" s="54"/>
      <c r="N56" s="54"/>
      <c r="O56" s="54"/>
      <c r="P56" s="50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16.5" thickBot="1">
      <c r="A57" s="38" t="s">
        <v>65</v>
      </c>
      <c r="B57" s="4"/>
      <c r="C57" s="33">
        <f>(K24*K24)+(L24*L24)+(M24*M24)</f>
        <v>1322.6554778504183</v>
      </c>
      <c r="D57" s="3"/>
      <c r="E57" s="3"/>
      <c r="F57" s="3"/>
      <c r="G57" s="33"/>
      <c r="H57" s="55" t="s">
        <v>77</v>
      </c>
      <c r="I57" s="55" t="s">
        <v>78</v>
      </c>
      <c r="J57" s="55" t="s">
        <v>79</v>
      </c>
      <c r="K57" s="55" t="s">
        <v>80</v>
      </c>
      <c r="L57" s="56" t="s">
        <v>81</v>
      </c>
      <c r="M57" s="57"/>
      <c r="N57" s="58"/>
      <c r="O57" s="59" t="s">
        <v>82</v>
      </c>
      <c r="P57" s="50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16.5" thickBot="1">
      <c r="A58" s="38"/>
      <c r="B58" s="4"/>
      <c r="C58" s="33">
        <f>C57/(3*3)</f>
        <v>146.96171976115758</v>
      </c>
      <c r="D58" s="3"/>
      <c r="E58" s="3"/>
      <c r="F58" s="17"/>
      <c r="G58" s="60"/>
      <c r="H58" s="61"/>
      <c r="I58" s="61"/>
      <c r="J58" s="61"/>
      <c r="K58" s="61"/>
      <c r="L58" s="62">
        <v>1</v>
      </c>
      <c r="M58" s="62">
        <v>2</v>
      </c>
      <c r="N58" s="62">
        <v>3</v>
      </c>
      <c r="O58" s="63"/>
      <c r="P58" s="50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ht="16.5" thickBot="1">
      <c r="A59" s="38"/>
      <c r="B59" s="4"/>
      <c r="C59" s="39">
        <f>C58-C40</f>
        <v>8.0461759212084871E-3</v>
      </c>
      <c r="D59" s="3"/>
      <c r="E59" s="3"/>
      <c r="F59" s="17"/>
      <c r="G59" s="60"/>
      <c r="H59" s="64" t="s">
        <v>83</v>
      </c>
      <c r="I59" s="43" t="s">
        <v>83</v>
      </c>
      <c r="J59" s="43" t="s">
        <v>49</v>
      </c>
      <c r="K59" s="43">
        <f>G32</f>
        <v>6.9195009970914674</v>
      </c>
      <c r="L59" s="43"/>
      <c r="M59" s="43"/>
      <c r="N59" s="43"/>
      <c r="O59" s="43" t="s">
        <v>19</v>
      </c>
      <c r="P59" s="50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16.5" thickBot="1">
      <c r="A60" s="38"/>
      <c r="B60" s="4"/>
      <c r="C60" s="4"/>
      <c r="D60" s="3"/>
      <c r="E60" s="3"/>
      <c r="F60" s="17"/>
      <c r="G60" s="60"/>
      <c r="H60" s="64">
        <v>3</v>
      </c>
      <c r="I60" s="43">
        <f>H60*I53</f>
        <v>5.0549021980816206E-2</v>
      </c>
      <c r="J60" s="43" t="s">
        <v>48</v>
      </c>
      <c r="K60" s="43">
        <f>G24</f>
        <v>6.960045231474723</v>
      </c>
      <c r="L60" s="44">
        <f>K60-K59</f>
        <v>4.0544234383255606E-2</v>
      </c>
      <c r="M60" s="43"/>
      <c r="N60" s="43"/>
      <c r="O60" s="43" t="s">
        <v>19</v>
      </c>
      <c r="P60" s="50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16.5" thickBot="1">
      <c r="A61" s="38" t="s">
        <v>66</v>
      </c>
      <c r="B61" s="4"/>
      <c r="C61" s="40">
        <f>C51-C55-C59</f>
        <v>2.4572075275017369E-2</v>
      </c>
      <c r="D61" s="3"/>
      <c r="E61" s="3"/>
      <c r="F61" s="17"/>
      <c r="G61" s="60"/>
      <c r="H61" s="64">
        <v>3.15</v>
      </c>
      <c r="I61" s="43">
        <f>H61*I53</f>
        <v>5.3076473079857016E-2</v>
      </c>
      <c r="J61" s="43" t="s">
        <v>47</v>
      </c>
      <c r="K61" s="43">
        <f>G28</f>
        <v>7.1171444810601523</v>
      </c>
      <c r="L61" s="44">
        <f>K61-K59</f>
        <v>0.19764348396868492</v>
      </c>
      <c r="M61" s="44">
        <f>K61-K60</f>
        <v>0.15709924958542931</v>
      </c>
      <c r="N61" s="43"/>
      <c r="O61" s="43" t="s">
        <v>20</v>
      </c>
      <c r="P61" s="50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15.75">
      <c r="A62" s="38"/>
      <c r="B62" s="4"/>
      <c r="C62" s="33"/>
      <c r="D62" s="3"/>
      <c r="E62" s="3"/>
      <c r="F62" s="17"/>
      <c r="G62" s="65"/>
      <c r="H62" s="65"/>
      <c r="I62" s="65"/>
      <c r="J62" s="65"/>
      <c r="K62" s="60"/>
      <c r="L62" s="65"/>
      <c r="M62" s="65"/>
      <c r="N62" s="65"/>
      <c r="O62" s="60"/>
      <c r="P62" s="50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15.75">
      <c r="A63" s="38" t="s">
        <v>67</v>
      </c>
      <c r="B63" s="4"/>
      <c r="C63" s="40">
        <f>C47-C44-C51</f>
        <v>4.0883257971472631E-2</v>
      </c>
      <c r="D63" s="3"/>
      <c r="E63" s="3"/>
      <c r="F63" s="17"/>
      <c r="G63" s="18"/>
      <c r="H63" s="18"/>
      <c r="I63" s="18"/>
      <c r="J63" s="8"/>
      <c r="K63" s="19"/>
      <c r="L63" s="19"/>
      <c r="M63" s="18"/>
      <c r="N63" s="18"/>
      <c r="O63" s="1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15.75">
      <c r="A64" s="7"/>
      <c r="B64" s="7"/>
      <c r="C64" s="7"/>
      <c r="D64" s="3"/>
      <c r="E64" s="3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>
      <c r="A65" s="7"/>
      <c r="B65" s="7"/>
      <c r="C65" s="7"/>
      <c r="D65" s="7"/>
      <c r="E65" s="7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>
      <c r="A66" s="7"/>
      <c r="B66" s="7"/>
      <c r="C66" s="7"/>
      <c r="D66" s="7"/>
      <c r="E66" s="7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</sheetData>
  <mergeCells count="12">
    <mergeCell ref="L57:N57"/>
    <mergeCell ref="O57:O58"/>
    <mergeCell ref="A1:A2"/>
    <mergeCell ref="B1:J1"/>
    <mergeCell ref="K1:K2"/>
    <mergeCell ref="A10:A11"/>
    <mergeCell ref="B10:J10"/>
    <mergeCell ref="K10:K11"/>
    <mergeCell ref="H57:H58"/>
    <mergeCell ref="I57:I58"/>
    <mergeCell ref="J57:J58"/>
    <mergeCell ref="K57:K58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ULANGAN I</vt:lpstr>
      <vt:lpstr>ULANGAN II</vt:lpstr>
      <vt:lpstr>ULANGAN III</vt:lpstr>
      <vt:lpstr>COUNT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Ria Melanti</dc:creator>
  <cp:lastModifiedBy>Ria Melanti</cp:lastModifiedBy>
  <dcterms:created xsi:type="dcterms:W3CDTF">2010-12-10T19:17:47Z</dcterms:created>
  <dcterms:modified xsi:type="dcterms:W3CDTF">2011-01-02T02:15:38Z</dcterms:modified>
</cp:coreProperties>
</file>