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7875" activeTab="3"/>
  </bookViews>
  <sheets>
    <sheet name="warnaaa" sheetId="5" r:id="rId1"/>
    <sheet name="warna" sheetId="1" r:id="rId2"/>
    <sheet name="aroma" sheetId="2" r:id="rId3"/>
    <sheet name="rasa" sheetId="3" r:id="rId4"/>
    <sheet name="viskositas" sheetId="4" r:id="rId5"/>
  </sheets>
  <calcPr calcId="124519"/>
</workbook>
</file>

<file path=xl/calcChain.xml><?xml version="1.0" encoding="utf-8"?>
<calcChain xmlns="http://schemas.openxmlformats.org/spreadsheetml/2006/main">
  <c r="C142" i="3"/>
  <c r="C141"/>
  <c r="C140"/>
  <c r="C139"/>
  <c r="C138"/>
  <c r="C137"/>
  <c r="C136"/>
  <c r="C135"/>
  <c r="D142" i="2"/>
  <c r="D141"/>
  <c r="D140"/>
  <c r="D139"/>
  <c r="D138"/>
  <c r="D137"/>
  <c r="D136"/>
  <c r="D135"/>
  <c r="D142" i="5"/>
  <c r="D141"/>
  <c r="D140"/>
  <c r="D139"/>
  <c r="D138"/>
  <c r="B119" i="4"/>
  <c r="C117" i="5"/>
  <c r="C116"/>
  <c r="C115"/>
  <c r="C114"/>
  <c r="C142" i="4"/>
  <c r="C141"/>
  <c r="C140"/>
  <c r="C139"/>
  <c r="C138"/>
  <c r="C137"/>
  <c r="C136"/>
  <c r="C135"/>
  <c r="Q131" l="1"/>
  <c r="O131"/>
  <c r="M131"/>
  <c r="K131"/>
  <c r="I131"/>
  <c r="G131"/>
  <c r="E131"/>
  <c r="D131"/>
  <c r="O130" l="1"/>
  <c r="M130"/>
  <c r="K130"/>
  <c r="I130"/>
  <c r="G130"/>
  <c r="E130"/>
  <c r="D130"/>
  <c r="M129"/>
  <c r="K129"/>
  <c r="I129"/>
  <c r="G129"/>
  <c r="E129"/>
  <c r="D129"/>
  <c r="K128"/>
  <c r="I128"/>
  <c r="G128"/>
  <c r="E128"/>
  <c r="D128"/>
  <c r="I127"/>
  <c r="G127"/>
  <c r="E127"/>
  <c r="D127"/>
  <c r="G126"/>
  <c r="E126"/>
  <c r="D126"/>
  <c r="E125"/>
  <c r="D125"/>
  <c r="D124"/>
  <c r="C117"/>
  <c r="B117" s="1"/>
  <c r="C116"/>
  <c r="D116" s="1"/>
  <c r="B116"/>
  <c r="D115"/>
  <c r="C115"/>
  <c r="B115"/>
  <c r="D114"/>
  <c r="C114"/>
  <c r="B114"/>
  <c r="B108"/>
  <c r="B107"/>
  <c r="B106"/>
  <c r="B105"/>
  <c r="K102"/>
  <c r="J102"/>
  <c r="I102"/>
  <c r="H102"/>
  <c r="G102"/>
  <c r="F102"/>
  <c r="E102"/>
  <c r="D102"/>
  <c r="C102"/>
  <c r="K101"/>
  <c r="J101"/>
  <c r="I101"/>
  <c r="H101"/>
  <c r="G101"/>
  <c r="F101"/>
  <c r="E101"/>
  <c r="D101"/>
  <c r="C101"/>
  <c r="K100"/>
  <c r="J100"/>
  <c r="I100"/>
  <c r="H100"/>
  <c r="G100"/>
  <c r="F100"/>
  <c r="E100"/>
  <c r="D100"/>
  <c r="C100"/>
  <c r="N99"/>
  <c r="K99"/>
  <c r="J99"/>
  <c r="I99"/>
  <c r="H99"/>
  <c r="G99"/>
  <c r="F99"/>
  <c r="E99"/>
  <c r="D99"/>
  <c r="C99"/>
  <c r="K98"/>
  <c r="J98"/>
  <c r="I98"/>
  <c r="H98"/>
  <c r="G98"/>
  <c r="F98"/>
  <c r="E98"/>
  <c r="D98"/>
  <c r="C98"/>
  <c r="K93"/>
  <c r="J93"/>
  <c r="I93"/>
  <c r="H93"/>
  <c r="G93"/>
  <c r="F93"/>
  <c r="E93"/>
  <c r="D93"/>
  <c r="C93"/>
  <c r="K92"/>
  <c r="J92"/>
  <c r="I92"/>
  <c r="H92"/>
  <c r="G92"/>
  <c r="F92"/>
  <c r="E92"/>
  <c r="D92"/>
  <c r="C92"/>
  <c r="K91"/>
  <c r="J91"/>
  <c r="I91"/>
  <c r="H91"/>
  <c r="G91"/>
  <c r="F91"/>
  <c r="E91"/>
  <c r="D91"/>
  <c r="C91" s="1"/>
  <c r="K90"/>
  <c r="J90"/>
  <c r="I90"/>
  <c r="H90"/>
  <c r="G90"/>
  <c r="F90"/>
  <c r="E90"/>
  <c r="D90"/>
  <c r="C90" s="1"/>
  <c r="K89"/>
  <c r="J89"/>
  <c r="I89"/>
  <c r="H89"/>
  <c r="G89"/>
  <c r="F89"/>
  <c r="E89"/>
  <c r="D89"/>
  <c r="C89" s="1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D81"/>
  <c r="AC81"/>
  <c r="AB81"/>
  <c r="AA81"/>
  <c r="Z81"/>
  <c r="Y81"/>
  <c r="X81"/>
  <c r="V81"/>
  <c r="U81"/>
  <c r="S81"/>
  <c r="R81"/>
  <c r="P81"/>
  <c r="O81"/>
  <c r="M81"/>
  <c r="L81"/>
  <c r="J81"/>
  <c r="I81"/>
  <c r="G81"/>
  <c r="F81"/>
  <c r="D81"/>
  <c r="C81"/>
  <c r="AD80"/>
  <c r="AC80"/>
  <c r="AB80"/>
  <c r="AA80"/>
  <c r="Z80"/>
  <c r="Y80"/>
  <c r="X80"/>
  <c r="V80"/>
  <c r="U80"/>
  <c r="S80"/>
  <c r="R80"/>
  <c r="P80"/>
  <c r="O80"/>
  <c r="M80"/>
  <c r="L80"/>
  <c r="J80"/>
  <c r="I80"/>
  <c r="G80"/>
  <c r="F80"/>
  <c r="D80"/>
  <c r="C80"/>
  <c r="AD79"/>
  <c r="AC79"/>
  <c r="AB79"/>
  <c r="AA79"/>
  <c r="Z79"/>
  <c r="Y79"/>
  <c r="X79"/>
  <c r="V79"/>
  <c r="U79"/>
  <c r="S79"/>
  <c r="R79"/>
  <c r="P79"/>
  <c r="O79"/>
  <c r="M79"/>
  <c r="L79"/>
  <c r="J79"/>
  <c r="I79"/>
  <c r="G79"/>
  <c r="F79"/>
  <c r="D79"/>
  <c r="C79"/>
  <c r="AD78"/>
  <c r="AC78"/>
  <c r="AB78"/>
  <c r="AA78"/>
  <c r="Z78"/>
  <c r="Y78"/>
  <c r="X78"/>
  <c r="V78"/>
  <c r="U78"/>
  <c r="S78"/>
  <c r="R78"/>
  <c r="P78"/>
  <c r="O78"/>
  <c r="M78"/>
  <c r="L78"/>
  <c r="J78"/>
  <c r="I78"/>
  <c r="G78"/>
  <c r="F78"/>
  <c r="D78"/>
  <c r="C78"/>
  <c r="AD77"/>
  <c r="AC77"/>
  <c r="AB77"/>
  <c r="AA77"/>
  <c r="Z77"/>
  <c r="Y77"/>
  <c r="X77"/>
  <c r="V77"/>
  <c r="U77"/>
  <c r="S77"/>
  <c r="R77"/>
  <c r="P77"/>
  <c r="O77"/>
  <c r="M77"/>
  <c r="L77"/>
  <c r="J77"/>
  <c r="I77"/>
  <c r="G77"/>
  <c r="F77"/>
  <c r="D77"/>
  <c r="C77"/>
  <c r="AD76"/>
  <c r="AC76"/>
  <c r="AB76"/>
  <c r="AA76"/>
  <c r="Z76"/>
  <c r="Y76"/>
  <c r="X76"/>
  <c r="V76"/>
  <c r="U76"/>
  <c r="S76"/>
  <c r="R76"/>
  <c r="P76"/>
  <c r="O76"/>
  <c r="M76"/>
  <c r="L76"/>
  <c r="J76"/>
  <c r="I76"/>
  <c r="G76"/>
  <c r="F76"/>
  <c r="D76"/>
  <c r="C76"/>
  <c r="AD75"/>
  <c r="AC75"/>
  <c r="AB75"/>
  <c r="AA75"/>
  <c r="Z75"/>
  <c r="Y75"/>
  <c r="X75"/>
  <c r="V75"/>
  <c r="U75"/>
  <c r="S75"/>
  <c r="R75"/>
  <c r="P75"/>
  <c r="O75"/>
  <c r="M75"/>
  <c r="L75"/>
  <c r="J75"/>
  <c r="I75"/>
  <c r="G75"/>
  <c r="F75"/>
  <c r="D75"/>
  <c r="C75"/>
  <c r="AD74"/>
  <c r="AC74"/>
  <c r="AB74"/>
  <c r="AA74"/>
  <c r="Z74"/>
  <c r="Y74"/>
  <c r="X74"/>
  <c r="V74"/>
  <c r="U74"/>
  <c r="S74"/>
  <c r="R74"/>
  <c r="P74"/>
  <c r="O74"/>
  <c r="M74"/>
  <c r="L74"/>
  <c r="J74"/>
  <c r="I74"/>
  <c r="G74"/>
  <c r="F74"/>
  <c r="D74"/>
  <c r="C74"/>
  <c r="AD73"/>
  <c r="AC73"/>
  <c r="AB73"/>
  <c r="AA73"/>
  <c r="Z73"/>
  <c r="Y73"/>
  <c r="X73"/>
  <c r="V73"/>
  <c r="U73"/>
  <c r="S73"/>
  <c r="R73"/>
  <c r="P73"/>
  <c r="O73"/>
  <c r="M73"/>
  <c r="L73"/>
  <c r="J73"/>
  <c r="I73"/>
  <c r="G73"/>
  <c r="F73"/>
  <c r="D73"/>
  <c r="C73"/>
  <c r="AD72"/>
  <c r="AC72"/>
  <c r="AB72"/>
  <c r="AA72"/>
  <c r="Z72"/>
  <c r="Y72"/>
  <c r="X72"/>
  <c r="V72"/>
  <c r="U72"/>
  <c r="S72"/>
  <c r="R72"/>
  <c r="P72"/>
  <c r="O72"/>
  <c r="M72"/>
  <c r="L72"/>
  <c r="J72"/>
  <c r="I72"/>
  <c r="G72"/>
  <c r="F72"/>
  <c r="D72"/>
  <c r="C72"/>
  <c r="AD71"/>
  <c r="AC71"/>
  <c r="AB71"/>
  <c r="AA71"/>
  <c r="Z71"/>
  <c r="Y71"/>
  <c r="X71"/>
  <c r="V71"/>
  <c r="U71"/>
  <c r="S71"/>
  <c r="R71"/>
  <c r="P71"/>
  <c r="O71"/>
  <c r="M71"/>
  <c r="L71"/>
  <c r="J71"/>
  <c r="I71"/>
  <c r="G71"/>
  <c r="F71"/>
  <c r="D71"/>
  <c r="C71"/>
  <c r="AD70"/>
  <c r="AC70"/>
  <c r="AB70"/>
  <c r="AA70"/>
  <c r="Z70"/>
  <c r="Y70"/>
  <c r="X70"/>
  <c r="V70"/>
  <c r="U70"/>
  <c r="S70"/>
  <c r="R70"/>
  <c r="P70"/>
  <c r="O70"/>
  <c r="M70"/>
  <c r="L70"/>
  <c r="J70"/>
  <c r="I70"/>
  <c r="G70"/>
  <c r="F70"/>
  <c r="D70"/>
  <c r="C70"/>
  <c r="AD69"/>
  <c r="AC69"/>
  <c r="AB69"/>
  <c r="AA69"/>
  <c r="Z69"/>
  <c r="Y69"/>
  <c r="X69"/>
  <c r="V69"/>
  <c r="U69"/>
  <c r="S69"/>
  <c r="R69"/>
  <c r="P69"/>
  <c r="O69"/>
  <c r="M69"/>
  <c r="L69"/>
  <c r="J69"/>
  <c r="I69"/>
  <c r="G69"/>
  <c r="F69"/>
  <c r="D69"/>
  <c r="C69"/>
  <c r="AD68"/>
  <c r="AC68"/>
  <c r="AB68"/>
  <c r="AA68"/>
  <c r="Z68"/>
  <c r="Y68"/>
  <c r="X68"/>
  <c r="V68"/>
  <c r="U68"/>
  <c r="S68"/>
  <c r="R68"/>
  <c r="P68"/>
  <c r="O68"/>
  <c r="M68"/>
  <c r="L68"/>
  <c r="J68"/>
  <c r="I68"/>
  <c r="G68"/>
  <c r="F68"/>
  <c r="D68"/>
  <c r="C68"/>
  <c r="AD67"/>
  <c r="AC67"/>
  <c r="AB67"/>
  <c r="AA67"/>
  <c r="Z67"/>
  <c r="Y67"/>
  <c r="X67"/>
  <c r="V67"/>
  <c r="U67"/>
  <c r="S67"/>
  <c r="R67"/>
  <c r="P67"/>
  <c r="O67"/>
  <c r="M67"/>
  <c r="L67"/>
  <c r="J67"/>
  <c r="I67"/>
  <c r="G67"/>
  <c r="F67"/>
  <c r="D67"/>
  <c r="C67"/>
  <c r="AD66"/>
  <c r="AC66"/>
  <c r="AB66"/>
  <c r="AA66"/>
  <c r="Z66"/>
  <c r="Y66"/>
  <c r="X66"/>
  <c r="V66"/>
  <c r="U66"/>
  <c r="S66"/>
  <c r="R66"/>
  <c r="P66"/>
  <c r="O66"/>
  <c r="M66"/>
  <c r="L66"/>
  <c r="J66"/>
  <c r="I66"/>
  <c r="G66"/>
  <c r="F66"/>
  <c r="D66"/>
  <c r="C66"/>
  <c r="AD65"/>
  <c r="AC65"/>
  <c r="AB65"/>
  <c r="AA65"/>
  <c r="Z65"/>
  <c r="Y65"/>
  <c r="X65"/>
  <c r="V65"/>
  <c r="U65"/>
  <c r="S65"/>
  <c r="R65"/>
  <c r="P65"/>
  <c r="O65"/>
  <c r="M65"/>
  <c r="L65"/>
  <c r="J65"/>
  <c r="I65"/>
  <c r="G65"/>
  <c r="F65"/>
  <c r="D65"/>
  <c r="C65"/>
  <c r="AD64"/>
  <c r="AC64"/>
  <c r="AB64"/>
  <c r="AA64"/>
  <c r="Z64"/>
  <c r="Y64"/>
  <c r="X64"/>
  <c r="V64"/>
  <c r="U64"/>
  <c r="S64"/>
  <c r="R64"/>
  <c r="P64"/>
  <c r="O64"/>
  <c r="M64"/>
  <c r="L64"/>
  <c r="J64"/>
  <c r="I64"/>
  <c r="G64"/>
  <c r="F64"/>
  <c r="D64"/>
  <c r="C64"/>
  <c r="AD63"/>
  <c r="AC63"/>
  <c r="AB63"/>
  <c r="AA63"/>
  <c r="Z63"/>
  <c r="Y63"/>
  <c r="X63"/>
  <c r="V63"/>
  <c r="U63"/>
  <c r="S63"/>
  <c r="R63"/>
  <c r="P63"/>
  <c r="O63"/>
  <c r="M63"/>
  <c r="L63"/>
  <c r="J63"/>
  <c r="I63"/>
  <c r="G63"/>
  <c r="F63"/>
  <c r="D63"/>
  <c r="C63"/>
  <c r="AD62"/>
  <c r="AC62"/>
  <c r="AB62"/>
  <c r="AA62"/>
  <c r="Z62"/>
  <c r="Y62"/>
  <c r="X62"/>
  <c r="V62"/>
  <c r="U62"/>
  <c r="S62"/>
  <c r="R62"/>
  <c r="P62"/>
  <c r="O62"/>
  <c r="M62"/>
  <c r="L62"/>
  <c r="J62"/>
  <c r="I62"/>
  <c r="G62"/>
  <c r="F62"/>
  <c r="D62"/>
  <c r="C62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D53" s="1"/>
  <c r="AC53"/>
  <c r="AB53" s="1"/>
  <c r="AA53"/>
  <c r="Z53"/>
  <c r="Y53" s="1"/>
  <c r="X53"/>
  <c r="V53" s="1"/>
  <c r="U53"/>
  <c r="S53" s="1"/>
  <c r="R53"/>
  <c r="P53" s="1"/>
  <c r="O53"/>
  <c r="M53" s="1"/>
  <c r="L53"/>
  <c r="J53" s="1"/>
  <c r="I53"/>
  <c r="G53" s="1"/>
  <c r="F53"/>
  <c r="E115" l="1"/>
  <c r="E114"/>
  <c r="D53"/>
  <c r="C53"/>
  <c r="AD52" s="1"/>
  <c r="AC52"/>
  <c r="AB52" s="1"/>
  <c r="AA52"/>
  <c r="Z52"/>
  <c r="Y52" s="1"/>
  <c r="X52"/>
  <c r="V52" s="1"/>
  <c r="U52"/>
  <c r="S52" s="1"/>
  <c r="R52"/>
  <c r="P52" s="1"/>
  <c r="O52"/>
  <c r="M52" s="1"/>
  <c r="L52"/>
  <c r="J52" s="1"/>
  <c r="I52"/>
  <c r="G52" s="1"/>
  <c r="F52"/>
  <c r="D52"/>
  <c r="C52"/>
  <c r="AD51" s="1"/>
  <c r="AC51"/>
  <c r="AB51" s="1"/>
  <c r="AA51"/>
  <c r="Z51"/>
  <c r="Y51" s="1"/>
  <c r="X51"/>
  <c r="V51" s="1"/>
  <c r="U51"/>
  <c r="S51" s="1"/>
  <c r="R51"/>
  <c r="P51" s="1"/>
  <c r="O51"/>
  <c r="M51" s="1"/>
  <c r="L51"/>
  <c r="J51" s="1"/>
  <c r="I51"/>
  <c r="G51" s="1"/>
  <c r="F51"/>
  <c r="D51"/>
  <c r="C51"/>
  <c r="AD50" s="1"/>
  <c r="AC50"/>
  <c r="AB50" s="1"/>
  <c r="AA50"/>
  <c r="Z50"/>
  <c r="Y50" s="1"/>
  <c r="X50"/>
  <c r="V50" s="1"/>
  <c r="U50"/>
  <c r="S50" s="1"/>
  <c r="R50"/>
  <c r="P50" s="1"/>
  <c r="O50"/>
  <c r="M50" s="1"/>
  <c r="L50"/>
  <c r="J50" s="1"/>
  <c r="I50"/>
  <c r="G50" s="1"/>
  <c r="F50"/>
  <c r="D50"/>
  <c r="C50"/>
  <c r="AD49" s="1"/>
  <c r="AC49"/>
  <c r="AB49" s="1"/>
  <c r="AA49"/>
  <c r="Z49"/>
  <c r="Y49" s="1"/>
  <c r="X49"/>
  <c r="V49" s="1"/>
  <c r="U49"/>
  <c r="S49" s="1"/>
  <c r="R49"/>
  <c r="P49" s="1"/>
  <c r="O49"/>
  <c r="M49" s="1"/>
  <c r="L49"/>
  <c r="J49" s="1"/>
  <c r="I49"/>
  <c r="G49" s="1"/>
  <c r="F49"/>
  <c r="D49"/>
  <c r="C49"/>
  <c r="AD48" s="1"/>
  <c r="AC48"/>
  <c r="AB48" s="1"/>
  <c r="AA48"/>
  <c r="Z48"/>
  <c r="Y48" s="1"/>
  <c r="X48"/>
  <c r="V48" s="1"/>
  <c r="U48"/>
  <c r="S48" s="1"/>
  <c r="R48"/>
  <c r="P48" s="1"/>
  <c r="O48"/>
  <c r="M48" s="1"/>
  <c r="L48"/>
  <c r="J48" s="1"/>
  <c r="I48"/>
  <c r="G48" s="1"/>
  <c r="F48"/>
  <c r="D48"/>
  <c r="C48"/>
  <c r="AD47" s="1"/>
  <c r="AC47"/>
  <c r="AB47" s="1"/>
  <c r="AA47"/>
  <c r="Z47"/>
  <c r="Y47" s="1"/>
  <c r="X47"/>
  <c r="V47" s="1"/>
  <c r="U47"/>
  <c r="S47" s="1"/>
  <c r="R47"/>
  <c r="P47" s="1"/>
  <c r="O47"/>
  <c r="M47" s="1"/>
  <c r="L47"/>
  <c r="J47" s="1"/>
  <c r="I47"/>
  <c r="G47" s="1"/>
  <c r="F47"/>
  <c r="D47"/>
  <c r="C47"/>
  <c r="AD46" s="1"/>
  <c r="AC46"/>
  <c r="AB46" s="1"/>
  <c r="AA46"/>
  <c r="Z46"/>
  <c r="Y46" s="1"/>
  <c r="X46"/>
  <c r="V46" s="1"/>
  <c r="U46"/>
  <c r="S46" s="1"/>
  <c r="R46"/>
  <c r="P46" s="1"/>
  <c r="O46"/>
  <c r="M46" s="1"/>
  <c r="L46"/>
  <c r="J46" s="1"/>
  <c r="I46"/>
  <c r="G46" s="1"/>
  <c r="F46"/>
  <c r="D46"/>
  <c r="C46"/>
  <c r="AD45" s="1"/>
  <c r="AC45"/>
  <c r="AB45" s="1"/>
  <c r="AA45"/>
  <c r="Z45"/>
  <c r="Y45" s="1"/>
  <c r="X45"/>
  <c r="V45" s="1"/>
  <c r="U45"/>
  <c r="S45" s="1"/>
  <c r="R45"/>
  <c r="P45" s="1"/>
  <c r="O45"/>
  <c r="M45" s="1"/>
  <c r="L45"/>
  <c r="J45" s="1"/>
  <c r="I45"/>
  <c r="G45" s="1"/>
  <c r="F45"/>
  <c r="D45"/>
  <c r="C45"/>
  <c r="AD44" s="1"/>
  <c r="AC44"/>
  <c r="AB44" s="1"/>
  <c r="AA44"/>
  <c r="Z44"/>
  <c r="Y44" s="1"/>
  <c r="X44"/>
  <c r="V44" s="1"/>
  <c r="U44"/>
  <c r="S44" s="1"/>
  <c r="R44"/>
  <c r="P44" s="1"/>
  <c r="O44"/>
  <c r="M44" s="1"/>
  <c r="L44"/>
  <c r="J44" s="1"/>
  <c r="I44"/>
  <c r="G44" s="1"/>
  <c r="F44"/>
  <c r="D44"/>
  <c r="C44"/>
  <c r="AD43" s="1"/>
  <c r="AC43"/>
  <c r="AB43" s="1"/>
  <c r="AA43"/>
  <c r="Z43"/>
  <c r="Y43" s="1"/>
  <c r="X43"/>
  <c r="V43" s="1"/>
  <c r="U43"/>
  <c r="S43" s="1"/>
  <c r="R43"/>
  <c r="P43" s="1"/>
  <c r="O43"/>
  <c r="M43" s="1"/>
  <c r="L43"/>
  <c r="J43" s="1"/>
  <c r="I43"/>
  <c r="G43" s="1"/>
  <c r="F43"/>
  <c r="D43"/>
  <c r="C43"/>
  <c r="AD42" s="1"/>
  <c r="AC42"/>
  <c r="AB42" s="1"/>
  <c r="AA42"/>
  <c r="Z42"/>
  <c r="Y42" s="1"/>
  <c r="X42"/>
  <c r="V42" s="1"/>
  <c r="U42"/>
  <c r="S42" s="1"/>
  <c r="R42"/>
  <c r="P42" s="1"/>
  <c r="O42"/>
  <c r="M42" s="1"/>
  <c r="L42"/>
  <c r="J42" s="1"/>
  <c r="I42"/>
  <c r="G42" s="1"/>
  <c r="F42"/>
  <c r="D42"/>
  <c r="C42"/>
  <c r="AD41" s="1"/>
  <c r="AC41"/>
  <c r="AB41" s="1"/>
  <c r="AA41"/>
  <c r="Z41"/>
  <c r="Y41" s="1"/>
  <c r="X41"/>
  <c r="V41" s="1"/>
  <c r="U41"/>
  <c r="S41" s="1"/>
  <c r="R41"/>
  <c r="P41" s="1"/>
  <c r="O41"/>
  <c r="M41" s="1"/>
  <c r="L41"/>
  <c r="J41" s="1"/>
  <c r="I41"/>
  <c r="G41" s="1"/>
  <c r="F41"/>
  <c r="D41"/>
  <c r="C41"/>
  <c r="AD40" s="1"/>
  <c r="AC40"/>
  <c r="AB40" s="1"/>
  <c r="AA40"/>
  <c r="Z40"/>
  <c r="Y40" s="1"/>
  <c r="X40"/>
  <c r="V40" s="1"/>
  <c r="U40"/>
  <c r="S40" s="1"/>
  <c r="R40"/>
  <c r="P40" s="1"/>
  <c r="O40"/>
  <c r="M40" s="1"/>
  <c r="L40"/>
  <c r="J40" s="1"/>
  <c r="I40"/>
  <c r="G40" s="1"/>
  <c r="F40"/>
  <c r="D40"/>
  <c r="C40"/>
  <c r="AD39" s="1"/>
  <c r="AC39"/>
  <c r="AB39" s="1"/>
  <c r="AA39"/>
  <c r="Z39"/>
  <c r="Y39" s="1"/>
  <c r="X39"/>
  <c r="V39" s="1"/>
  <c r="U39"/>
  <c r="S39" s="1"/>
  <c r="R39"/>
  <c r="P39" s="1"/>
  <c r="O39"/>
  <c r="M39" s="1"/>
  <c r="L39"/>
  <c r="J39" s="1"/>
  <c r="I39"/>
  <c r="G39" s="1"/>
  <c r="F39"/>
  <c r="D39"/>
  <c r="C39"/>
  <c r="AD38" s="1"/>
  <c r="AC38"/>
  <c r="AB38" s="1"/>
  <c r="AA38"/>
  <c r="Z38"/>
  <c r="Y38" s="1"/>
  <c r="X38"/>
  <c r="V38" s="1"/>
  <c r="U38"/>
  <c r="S38" s="1"/>
  <c r="R38"/>
  <c r="P38" s="1"/>
  <c r="O38"/>
  <c r="M38" s="1"/>
  <c r="L38"/>
  <c r="J38" s="1"/>
  <c r="I38"/>
  <c r="G38" s="1"/>
  <c r="F38"/>
  <c r="D38"/>
  <c r="C38"/>
  <c r="AD37" s="1"/>
  <c r="AC37"/>
  <c r="AB37" s="1"/>
  <c r="AA37"/>
  <c r="Z37"/>
  <c r="Y37" s="1"/>
  <c r="X37"/>
  <c r="V37" s="1"/>
  <c r="U37"/>
  <c r="S37" s="1"/>
  <c r="R37"/>
  <c r="P37" s="1"/>
  <c r="O37"/>
  <c r="M37" s="1"/>
  <c r="L37"/>
  <c r="J37" s="1"/>
  <c r="I37"/>
  <c r="G37" s="1"/>
  <c r="F37"/>
  <c r="D37"/>
  <c r="C37"/>
  <c r="AD36" s="1"/>
  <c r="AC36"/>
  <c r="AB36" s="1"/>
  <c r="AA36"/>
  <c r="Z36"/>
  <c r="Y36" s="1"/>
  <c r="X36"/>
  <c r="V36" s="1"/>
  <c r="U36"/>
  <c r="S36" s="1"/>
  <c r="R36"/>
  <c r="P36" s="1"/>
  <c r="O36"/>
  <c r="M36" s="1"/>
  <c r="L36"/>
  <c r="J36" s="1"/>
  <c r="I36"/>
  <c r="G36" s="1"/>
  <c r="F36"/>
  <c r="D36"/>
  <c r="C36"/>
  <c r="AD35" s="1"/>
  <c r="AC35"/>
  <c r="AB35" s="1"/>
  <c r="AA35"/>
  <c r="Z35"/>
  <c r="Y35" s="1"/>
  <c r="X35"/>
  <c r="V35" s="1"/>
  <c r="U35"/>
  <c r="S35" s="1"/>
  <c r="R35"/>
  <c r="P35" s="1"/>
  <c r="O35"/>
  <c r="M35" s="1"/>
  <c r="L35"/>
  <c r="J35" s="1"/>
  <c r="I35"/>
  <c r="G35" s="1"/>
  <c r="F35"/>
  <c r="D35"/>
  <c r="C35"/>
  <c r="AD34"/>
  <c r="AC34"/>
  <c r="AB34"/>
  <c r="AA34"/>
  <c r="Z34"/>
  <c r="Y34" s="1"/>
  <c r="X34"/>
  <c r="V34" s="1"/>
  <c r="U34"/>
  <c r="S34" s="1"/>
  <c r="R34"/>
  <c r="P34" s="1"/>
  <c r="O34"/>
  <c r="M34" s="1"/>
  <c r="L34"/>
  <c r="J34" s="1"/>
  <c r="I34"/>
  <c r="G34" s="1"/>
  <c r="F34"/>
  <c r="D34" s="1"/>
  <c r="C34"/>
  <c r="AD27"/>
  <c r="B131" l="1"/>
  <c r="B130"/>
  <c r="B129"/>
  <c r="B128"/>
  <c r="B127"/>
  <c r="B126"/>
  <c r="B125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D26" l="1"/>
  <c r="AC26" s="1"/>
  <c r="AB26" l="1"/>
  <c r="AA26"/>
  <c r="Z26" s="1"/>
  <c r="Y26"/>
  <c r="X26" s="1"/>
  <c r="W26"/>
  <c r="V26"/>
  <c r="U26" s="1"/>
  <c r="T26"/>
  <c r="S26"/>
  <c r="R26" s="1"/>
  <c r="Q26"/>
  <c r="P26"/>
  <c r="O26" s="1"/>
  <c r="N26"/>
  <c r="M26"/>
  <c r="L26" s="1"/>
  <c r="K26"/>
  <c r="J26"/>
  <c r="I26" s="1"/>
  <c r="H26"/>
  <c r="G26"/>
  <c r="F26" s="1"/>
  <c r="E26"/>
  <c r="D26"/>
  <c r="C26" s="1"/>
  <c r="B26"/>
  <c r="AD25" s="1"/>
  <c r="AC25"/>
  <c r="AB25" s="1"/>
  <c r="AA25"/>
  <c r="Z25"/>
  <c r="Y25" s="1"/>
  <c r="X25"/>
  <c r="V25" s="1"/>
  <c r="U25"/>
  <c r="S25" s="1"/>
  <c r="R25"/>
  <c r="P25" s="1"/>
  <c r="O25"/>
  <c r="M25" s="1"/>
  <c r="L25"/>
  <c r="J25" s="1"/>
  <c r="I25"/>
  <c r="G25" s="1"/>
  <c r="F25"/>
  <c r="D25"/>
  <c r="C25"/>
  <c r="AD24" s="1"/>
  <c r="AC24"/>
  <c r="AB24" s="1"/>
  <c r="AA24"/>
  <c r="Z24"/>
  <c r="Y24" s="1"/>
  <c r="X24"/>
  <c r="V24" s="1"/>
  <c r="U24"/>
  <c r="S24" s="1"/>
  <c r="R24"/>
  <c r="P24" s="1"/>
  <c r="O24"/>
  <c r="M24" s="1"/>
  <c r="L24"/>
  <c r="J24" s="1"/>
  <c r="I24"/>
  <c r="G24" s="1"/>
  <c r="F24"/>
  <c r="D24"/>
  <c r="C24"/>
  <c r="AD23" s="1"/>
  <c r="AC23"/>
  <c r="AB23" s="1"/>
  <c r="AA23"/>
  <c r="Z23"/>
  <c r="Y23" s="1"/>
  <c r="X23"/>
  <c r="V23" s="1"/>
  <c r="U23"/>
  <c r="S23" s="1"/>
  <c r="R23"/>
  <c r="P23" s="1"/>
  <c r="O23"/>
  <c r="M23" s="1"/>
  <c r="L23"/>
  <c r="J23" s="1"/>
  <c r="I23"/>
  <c r="G23" s="1"/>
  <c r="F23"/>
  <c r="D23"/>
  <c r="C23"/>
  <c r="AD22" s="1"/>
  <c r="AC22"/>
  <c r="AB22" s="1"/>
  <c r="AA22"/>
  <c r="Z22"/>
  <c r="Y22" s="1"/>
  <c r="X22"/>
  <c r="V22" s="1"/>
  <c r="U22"/>
  <c r="S22" s="1"/>
  <c r="R22"/>
  <c r="P22" s="1"/>
  <c r="O22"/>
  <c r="M22" s="1"/>
  <c r="L22"/>
  <c r="J22" s="1"/>
  <c r="I22"/>
  <c r="G22" s="1"/>
  <c r="F22"/>
  <c r="D22"/>
  <c r="C22"/>
  <c r="AD21" s="1"/>
  <c r="AC21"/>
  <c r="AB21" s="1"/>
  <c r="AA21"/>
  <c r="Z21"/>
  <c r="Y21" s="1"/>
  <c r="X21"/>
  <c r="V21" s="1"/>
  <c r="U21"/>
  <c r="S21" s="1"/>
  <c r="R21"/>
  <c r="P21" s="1"/>
  <c r="O21"/>
  <c r="M21" s="1"/>
  <c r="L21"/>
  <c r="J21" s="1"/>
  <c r="I21"/>
  <c r="G21" s="1"/>
  <c r="F21"/>
  <c r="D21"/>
  <c r="C21"/>
  <c r="AD20" s="1"/>
  <c r="AC20"/>
  <c r="AB20" s="1"/>
  <c r="AA20"/>
  <c r="Z20"/>
  <c r="Y20" s="1"/>
  <c r="X20"/>
  <c r="V20" s="1"/>
  <c r="U20"/>
  <c r="S20" s="1"/>
  <c r="R20"/>
  <c r="P20" s="1"/>
  <c r="O20"/>
  <c r="M20" s="1"/>
  <c r="L20"/>
  <c r="J20" s="1"/>
  <c r="I20"/>
  <c r="G20" s="1"/>
  <c r="F20"/>
  <c r="D20"/>
  <c r="C20"/>
  <c r="AD19" s="1"/>
  <c r="AC19"/>
  <c r="AB19" s="1"/>
  <c r="AA19"/>
  <c r="Z19"/>
  <c r="Y19" s="1"/>
  <c r="X19"/>
  <c r="V19" s="1"/>
  <c r="U19"/>
  <c r="S19" s="1"/>
  <c r="R19"/>
  <c r="P19" s="1"/>
  <c r="O19"/>
  <c r="M19" s="1"/>
  <c r="L19"/>
  <c r="J19" s="1"/>
  <c r="I19"/>
  <c r="G19" s="1"/>
  <c r="F19"/>
  <c r="D19"/>
  <c r="C19"/>
  <c r="AD18" s="1"/>
  <c r="AC18"/>
  <c r="AB18" s="1"/>
  <c r="AA18"/>
  <c r="Z18"/>
  <c r="Y18" s="1"/>
  <c r="X18"/>
  <c r="V18" s="1"/>
  <c r="U18"/>
  <c r="S18" s="1"/>
  <c r="R18"/>
  <c r="P18" s="1"/>
  <c r="O18"/>
  <c r="M18" s="1"/>
  <c r="L18"/>
  <c r="J18" s="1"/>
  <c r="I18"/>
  <c r="G18" s="1"/>
  <c r="F18"/>
  <c r="D18"/>
  <c r="C18"/>
  <c r="AD17" s="1"/>
  <c r="AC17"/>
  <c r="AB17" s="1"/>
  <c r="AA17"/>
  <c r="Z17"/>
  <c r="Y17" s="1"/>
  <c r="X17"/>
  <c r="V17" s="1"/>
  <c r="U17"/>
  <c r="S17" s="1"/>
  <c r="R17"/>
  <c r="P17" s="1"/>
  <c r="O17"/>
  <c r="M17" s="1"/>
  <c r="L17"/>
  <c r="J17" s="1"/>
  <c r="I17"/>
  <c r="G17" s="1"/>
  <c r="F17"/>
  <c r="D17"/>
  <c r="C17"/>
  <c r="AD16" s="1"/>
  <c r="AC16"/>
  <c r="AB16" s="1"/>
  <c r="AA16"/>
  <c r="Z16"/>
  <c r="Y16" s="1"/>
  <c r="X16"/>
  <c r="V16" s="1"/>
  <c r="U16"/>
  <c r="S16" s="1"/>
  <c r="R16"/>
  <c r="P16" s="1"/>
  <c r="O16"/>
  <c r="M16" s="1"/>
  <c r="L16"/>
  <c r="J16" s="1"/>
  <c r="I16"/>
  <c r="G16" s="1"/>
  <c r="F16"/>
  <c r="D16"/>
  <c r="C16"/>
  <c r="AD15" s="1"/>
  <c r="AC15"/>
  <c r="AB15" s="1"/>
  <c r="AA15"/>
  <c r="Z15"/>
  <c r="Y15" s="1"/>
  <c r="X15"/>
  <c r="V15" s="1"/>
  <c r="U15"/>
  <c r="S15" s="1"/>
  <c r="R15"/>
  <c r="P15" s="1"/>
  <c r="O15"/>
  <c r="M15" s="1"/>
  <c r="L15"/>
  <c r="J15" s="1"/>
  <c r="I15"/>
  <c r="G15" s="1"/>
  <c r="F15"/>
  <c r="D15"/>
  <c r="C15"/>
  <c r="AD14" s="1"/>
  <c r="AC14"/>
  <c r="AB14" s="1"/>
  <c r="AA14"/>
  <c r="Z14"/>
  <c r="Y14" s="1"/>
  <c r="X14"/>
  <c r="V14" s="1"/>
  <c r="U14"/>
  <c r="S14" s="1"/>
  <c r="R14"/>
  <c r="P14" s="1"/>
  <c r="O14"/>
  <c r="M14" s="1"/>
  <c r="L14"/>
  <c r="J14" s="1"/>
  <c r="I14"/>
  <c r="G14" s="1"/>
  <c r="F14"/>
  <c r="D14"/>
  <c r="C14"/>
  <c r="AD13" s="1"/>
  <c r="AC13"/>
  <c r="AB13" s="1"/>
  <c r="AA13"/>
  <c r="Z13"/>
  <c r="Y13" s="1"/>
  <c r="X13"/>
  <c r="V13" s="1"/>
  <c r="U13"/>
  <c r="S13" s="1"/>
  <c r="R13"/>
  <c r="P13" s="1"/>
  <c r="O13"/>
  <c r="M13" s="1"/>
  <c r="L13"/>
  <c r="J13" s="1"/>
  <c r="I13"/>
  <c r="G13" s="1"/>
  <c r="F13"/>
  <c r="D13"/>
  <c r="C13"/>
  <c r="AD12" s="1"/>
  <c r="AC12"/>
  <c r="AB12" s="1"/>
  <c r="AA12"/>
  <c r="Z12"/>
  <c r="Y12" s="1"/>
  <c r="X12"/>
  <c r="V12" s="1"/>
  <c r="U12"/>
  <c r="S12" s="1"/>
  <c r="R12"/>
  <c r="P12" s="1"/>
  <c r="O12"/>
  <c r="M12" s="1"/>
  <c r="L12"/>
  <c r="J12" s="1"/>
  <c r="I12"/>
  <c r="G12" s="1"/>
  <c r="F12"/>
  <c r="D12"/>
  <c r="C12"/>
  <c r="AD11" s="1"/>
  <c r="AC11"/>
  <c r="AB11" s="1"/>
  <c r="AA11"/>
  <c r="Z11"/>
  <c r="Y11" s="1"/>
  <c r="X11"/>
  <c r="V11" s="1"/>
  <c r="U11"/>
  <c r="S11" s="1"/>
  <c r="R11"/>
  <c r="P11" s="1"/>
  <c r="O11"/>
  <c r="M11" s="1"/>
  <c r="L11"/>
  <c r="J11" s="1"/>
  <c r="I11"/>
  <c r="G11" s="1"/>
  <c r="F11"/>
  <c r="D11"/>
  <c r="C11"/>
  <c r="AD10" s="1"/>
  <c r="AC10"/>
  <c r="AB10" s="1"/>
  <c r="AA10"/>
  <c r="Z10"/>
  <c r="Y10" s="1"/>
  <c r="X10"/>
  <c r="V10" s="1"/>
  <c r="U10"/>
  <c r="S10" s="1"/>
  <c r="R10"/>
  <c r="P10" s="1"/>
  <c r="O10"/>
  <c r="M10" s="1"/>
  <c r="L10"/>
  <c r="J10" s="1"/>
  <c r="I10"/>
  <c r="G10" s="1"/>
  <c r="F10"/>
  <c r="D10"/>
  <c r="C10"/>
  <c r="AD9" s="1"/>
  <c r="AC9"/>
  <c r="AB9" s="1"/>
  <c r="AA9"/>
  <c r="Z9"/>
  <c r="Y9" s="1"/>
  <c r="X9"/>
  <c r="V9" s="1"/>
  <c r="U9"/>
  <c r="S9" s="1"/>
  <c r="R9"/>
  <c r="P9" s="1"/>
  <c r="O9"/>
  <c r="M9" s="1"/>
  <c r="L9"/>
  <c r="J9" s="1"/>
  <c r="I9"/>
  <c r="G9" s="1"/>
  <c r="F9"/>
  <c r="D9"/>
  <c r="C9"/>
  <c r="AD8" s="1"/>
  <c r="AC8"/>
  <c r="AB8" s="1"/>
  <c r="AA8"/>
  <c r="Z8"/>
  <c r="Y8" s="1"/>
  <c r="X8"/>
  <c r="V8" s="1"/>
  <c r="U8"/>
  <c r="S8" s="1"/>
  <c r="R8"/>
  <c r="P8" s="1"/>
  <c r="O8"/>
  <c r="M8" s="1"/>
  <c r="L8"/>
  <c r="J8" s="1"/>
  <c r="I8"/>
  <c r="G8" s="1"/>
  <c r="F8"/>
  <c r="D8"/>
  <c r="C8"/>
  <c r="AD7" s="1"/>
  <c r="AC7"/>
  <c r="AB7" s="1"/>
  <c r="AA7"/>
  <c r="Z7"/>
  <c r="Y7" s="1"/>
  <c r="X7"/>
  <c r="V7" s="1"/>
  <c r="U7"/>
  <c r="S7" s="1"/>
  <c r="R7"/>
  <c r="P7" s="1"/>
  <c r="O7"/>
  <c r="M7" s="1"/>
  <c r="L7"/>
  <c r="J7" s="1"/>
  <c r="I7"/>
  <c r="G7" s="1"/>
  <c r="F7"/>
  <c r="D7"/>
  <c r="C7"/>
  <c r="AD6"/>
  <c r="AC6"/>
  <c r="AB6"/>
  <c r="AA6"/>
  <c r="Z6"/>
  <c r="Y6"/>
  <c r="X6"/>
  <c r="V6"/>
  <c r="U6"/>
  <c r="S6"/>
  <c r="R6"/>
  <c r="P6"/>
  <c r="O6"/>
  <c r="M6"/>
  <c r="L6"/>
  <c r="J6"/>
  <c r="I6"/>
  <c r="G6"/>
  <c r="F6"/>
  <c r="D6"/>
  <c r="C6"/>
  <c r="Q131" i="3" s="1"/>
  <c r="O131"/>
  <c r="M131"/>
  <c r="K131"/>
  <c r="I131"/>
  <c r="G131"/>
  <c r="E131"/>
  <c r="D131" s="1"/>
  <c r="B131"/>
  <c r="O130"/>
  <c r="M130"/>
  <c r="K130"/>
  <c r="I130"/>
  <c r="G130"/>
  <c r="E130"/>
  <c r="D130" s="1"/>
  <c r="B130"/>
  <c r="M129"/>
  <c r="K129"/>
  <c r="I129"/>
  <c r="G129"/>
  <c r="E129"/>
  <c r="D129" s="1"/>
  <c r="B129"/>
  <c r="K128"/>
  <c r="I128"/>
  <c r="G128"/>
  <c r="E128"/>
  <c r="D128" s="1"/>
  <c r="B128"/>
  <c r="I127"/>
  <c r="G127"/>
  <c r="E127"/>
  <c r="D127" s="1"/>
  <c r="B127"/>
  <c r="G126"/>
  <c r="E126" s="1"/>
  <c r="D126"/>
  <c r="B126"/>
  <c r="E125"/>
  <c r="D125"/>
  <c r="B125"/>
  <c r="D124"/>
  <c r="C117" l="1"/>
  <c r="B117"/>
  <c r="D116" s="1"/>
  <c r="C116" s="1"/>
  <c r="B116"/>
  <c r="E115" s="1"/>
  <c r="D115" s="1"/>
  <c r="C115" s="1"/>
  <c r="B115"/>
  <c r="E114" l="1"/>
  <c r="D114" s="1"/>
  <c r="C114" s="1"/>
  <c r="B114"/>
  <c r="C109" l="1"/>
  <c r="C108"/>
  <c r="C107"/>
  <c r="C106" s="1"/>
  <c r="B105"/>
  <c r="K102"/>
  <c r="J102"/>
  <c r="I102"/>
  <c r="H102"/>
  <c r="G102"/>
  <c r="F102"/>
  <c r="E102"/>
  <c r="D102"/>
  <c r="C102"/>
  <c r="K101"/>
  <c r="J101"/>
  <c r="I101"/>
  <c r="H101"/>
  <c r="G101"/>
  <c r="F101"/>
  <c r="E101"/>
  <c r="D101"/>
  <c r="C101"/>
  <c r="K100"/>
  <c r="J100" s="1"/>
  <c r="I100"/>
  <c r="H100"/>
  <c r="G100"/>
  <c r="F100"/>
  <c r="E100"/>
  <c r="D100"/>
  <c r="C100"/>
  <c r="N99"/>
  <c r="K99"/>
  <c r="J99" s="1"/>
  <c r="I99"/>
  <c r="H99"/>
  <c r="G99" s="1"/>
  <c r="F99"/>
  <c r="E99"/>
  <c r="D99"/>
  <c r="C99"/>
  <c r="K98"/>
  <c r="J98" s="1"/>
  <c r="I98"/>
  <c r="H98"/>
  <c r="G98" s="1"/>
  <c r="F98" s="1"/>
  <c r="E98" s="1"/>
  <c r="D98" s="1"/>
  <c r="C98"/>
  <c r="K93"/>
  <c r="J93"/>
  <c r="I93"/>
  <c r="H93"/>
  <c r="G93"/>
  <c r="F93"/>
  <c r="E93"/>
  <c r="D93"/>
  <c r="C93"/>
  <c r="K92"/>
  <c r="J92"/>
  <c r="I92"/>
  <c r="H92"/>
  <c r="G92"/>
  <c r="F92"/>
  <c r="E92"/>
  <c r="D92"/>
  <c r="C92"/>
  <c r="K91"/>
  <c r="J91"/>
  <c r="I91"/>
  <c r="H91"/>
  <c r="G91"/>
  <c r="F91"/>
  <c r="E91"/>
  <c r="D91"/>
  <c r="C91" s="1"/>
  <c r="K90"/>
  <c r="J90"/>
  <c r="I90"/>
  <c r="H90"/>
  <c r="G90"/>
  <c r="F90"/>
  <c r="E90"/>
  <c r="D90"/>
  <c r="C90" s="1"/>
  <c r="K89"/>
  <c r="J89"/>
  <c r="I89"/>
  <c r="H89"/>
  <c r="G89"/>
  <c r="F89"/>
  <c r="E89"/>
  <c r="D89"/>
  <c r="C89" s="1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D81"/>
  <c r="AC81"/>
  <c r="AB81"/>
  <c r="AA81"/>
  <c r="Z81"/>
  <c r="Y81"/>
  <c r="X81"/>
  <c r="V81"/>
  <c r="U81"/>
  <c r="S81"/>
  <c r="R81"/>
  <c r="P81"/>
  <c r="O81"/>
  <c r="M81"/>
  <c r="L81"/>
  <c r="J81"/>
  <c r="I81"/>
  <c r="G81"/>
  <c r="F81"/>
  <c r="D81"/>
  <c r="C81"/>
  <c r="AD80"/>
  <c r="AC80"/>
  <c r="AB80"/>
  <c r="AA80"/>
  <c r="Z80"/>
  <c r="Y80"/>
  <c r="X80"/>
  <c r="V80"/>
  <c r="U80"/>
  <c r="S80"/>
  <c r="R80"/>
  <c r="P80"/>
  <c r="O80"/>
  <c r="M80"/>
  <c r="L80"/>
  <c r="J80"/>
  <c r="I80"/>
  <c r="G80"/>
  <c r="F80"/>
  <c r="D80"/>
  <c r="C80"/>
  <c r="AD79"/>
  <c r="AC79"/>
  <c r="AB79"/>
  <c r="AA79"/>
  <c r="Z79"/>
  <c r="Y79"/>
  <c r="X79"/>
  <c r="V79"/>
  <c r="U79"/>
  <c r="S79"/>
  <c r="R79"/>
  <c r="P79"/>
  <c r="O79"/>
  <c r="M79"/>
  <c r="L79"/>
  <c r="J79"/>
  <c r="I79"/>
  <c r="G79"/>
  <c r="F79"/>
  <c r="D79"/>
  <c r="C79"/>
  <c r="AD78"/>
  <c r="AC78"/>
  <c r="AB78"/>
  <c r="AA78"/>
  <c r="Z78"/>
  <c r="Y78"/>
  <c r="X78"/>
  <c r="V78"/>
  <c r="U78"/>
  <c r="S78"/>
  <c r="R78"/>
  <c r="P78"/>
  <c r="O78"/>
  <c r="M78"/>
  <c r="L78"/>
  <c r="J78"/>
  <c r="I78"/>
  <c r="G78"/>
  <c r="F78"/>
  <c r="D78"/>
  <c r="C78"/>
  <c r="AD77"/>
  <c r="AC77"/>
  <c r="AB77"/>
  <c r="AA77"/>
  <c r="Z77"/>
  <c r="Y77"/>
  <c r="X77"/>
  <c r="V77"/>
  <c r="U77"/>
  <c r="S77"/>
  <c r="R77"/>
  <c r="P77"/>
  <c r="O77"/>
  <c r="M77"/>
  <c r="L77"/>
  <c r="J77"/>
  <c r="I77"/>
  <c r="G77"/>
  <c r="F77"/>
  <c r="D77"/>
  <c r="C77"/>
  <c r="AD76"/>
  <c r="AC76"/>
  <c r="AB76"/>
  <c r="AA76"/>
  <c r="Z76"/>
  <c r="Y76"/>
  <c r="X76"/>
  <c r="V76"/>
  <c r="U76"/>
  <c r="S76"/>
  <c r="R76"/>
  <c r="P76"/>
  <c r="O76"/>
  <c r="M76"/>
  <c r="L76"/>
  <c r="J76"/>
  <c r="I76"/>
  <c r="G76"/>
  <c r="F76"/>
  <c r="D76"/>
  <c r="C76"/>
  <c r="AD75"/>
  <c r="AC75"/>
  <c r="AB75"/>
  <c r="AA75"/>
  <c r="Z75"/>
  <c r="Y75"/>
  <c r="X75"/>
  <c r="V75"/>
  <c r="U75"/>
  <c r="S75"/>
  <c r="R75"/>
  <c r="P75"/>
  <c r="O75"/>
  <c r="M75"/>
  <c r="L75"/>
  <c r="J75"/>
  <c r="I75"/>
  <c r="G75"/>
  <c r="F75"/>
  <c r="D75"/>
  <c r="C75"/>
  <c r="AD74"/>
  <c r="AC74"/>
  <c r="AB74"/>
  <c r="AA74"/>
  <c r="Z74"/>
  <c r="Y74"/>
  <c r="X74"/>
  <c r="V74"/>
  <c r="U74"/>
  <c r="S74"/>
  <c r="R74"/>
  <c r="P74"/>
  <c r="O74"/>
  <c r="M74"/>
  <c r="L74"/>
  <c r="J74"/>
  <c r="I74"/>
  <c r="G74"/>
  <c r="F74"/>
  <c r="D74"/>
  <c r="C74"/>
  <c r="AD73"/>
  <c r="AC73"/>
  <c r="AB73"/>
  <c r="AA73"/>
  <c r="Z73"/>
  <c r="Y73"/>
  <c r="X73"/>
  <c r="V73"/>
  <c r="U73"/>
  <c r="S73"/>
  <c r="R73"/>
  <c r="P73"/>
  <c r="O73"/>
  <c r="M73"/>
  <c r="L73"/>
  <c r="J73"/>
  <c r="I73"/>
  <c r="G73"/>
  <c r="F73"/>
  <c r="D73"/>
  <c r="C73"/>
  <c r="AD72"/>
  <c r="AC72"/>
  <c r="AB72"/>
  <c r="AA72"/>
  <c r="Z72"/>
  <c r="Y72"/>
  <c r="X72"/>
  <c r="V72"/>
  <c r="U72"/>
  <c r="S72"/>
  <c r="R72"/>
  <c r="P72"/>
  <c r="O72"/>
  <c r="M72"/>
  <c r="L72"/>
  <c r="J72"/>
  <c r="I72"/>
  <c r="G72"/>
  <c r="F72"/>
  <c r="D72"/>
  <c r="C72"/>
  <c r="AD71"/>
  <c r="AC71"/>
  <c r="AB71"/>
  <c r="AA71"/>
  <c r="Z71"/>
  <c r="Y71"/>
  <c r="X71"/>
  <c r="V71"/>
  <c r="U71"/>
  <c r="S71"/>
  <c r="R71"/>
  <c r="P71"/>
  <c r="O71"/>
  <c r="M71"/>
  <c r="L71"/>
  <c r="J71"/>
  <c r="I71"/>
  <c r="G71"/>
  <c r="F71"/>
  <c r="D71"/>
  <c r="C71"/>
  <c r="AD70"/>
  <c r="AC70"/>
  <c r="AB70"/>
  <c r="AA70"/>
  <c r="Z70"/>
  <c r="Y70"/>
  <c r="X70"/>
  <c r="V70"/>
  <c r="U70"/>
  <c r="S70"/>
  <c r="R70"/>
  <c r="P70"/>
  <c r="O70"/>
  <c r="M70"/>
  <c r="L70"/>
  <c r="J70"/>
  <c r="I70"/>
  <c r="G70"/>
  <c r="F70"/>
  <c r="D70"/>
  <c r="C70"/>
  <c r="AD69"/>
  <c r="AC69"/>
  <c r="AB69"/>
  <c r="AA69"/>
  <c r="Z69"/>
  <c r="Y69"/>
  <c r="X69"/>
  <c r="V69"/>
  <c r="U69"/>
  <c r="S69"/>
  <c r="R69"/>
  <c r="P69"/>
  <c r="O69"/>
  <c r="M69"/>
  <c r="L69"/>
  <c r="J69"/>
  <c r="I69"/>
  <c r="G69"/>
  <c r="F69"/>
  <c r="D69"/>
  <c r="C69"/>
  <c r="AD68"/>
  <c r="AC68"/>
  <c r="AB68"/>
  <c r="AA68"/>
  <c r="Z68"/>
  <c r="Y68"/>
  <c r="X68"/>
  <c r="V68"/>
  <c r="U68"/>
  <c r="S68"/>
  <c r="R68"/>
  <c r="P68"/>
  <c r="O68"/>
  <c r="M68"/>
  <c r="L68"/>
  <c r="J68"/>
  <c r="I68"/>
  <c r="G68"/>
  <c r="F68"/>
  <c r="D68"/>
  <c r="C68"/>
  <c r="AD67"/>
  <c r="AC67"/>
  <c r="AB67"/>
  <c r="AA67"/>
  <c r="Z67"/>
  <c r="Y67"/>
  <c r="X67"/>
  <c r="V67"/>
  <c r="U67"/>
  <c r="S67"/>
  <c r="R67"/>
  <c r="P67"/>
  <c r="O67"/>
  <c r="M67"/>
  <c r="L67"/>
  <c r="J67"/>
  <c r="I67"/>
  <c r="G67"/>
  <c r="F67"/>
  <c r="D67"/>
  <c r="C67"/>
  <c r="AD66"/>
  <c r="AC66"/>
  <c r="AB66"/>
  <c r="AA66"/>
  <c r="Z66"/>
  <c r="Y66"/>
  <c r="X66"/>
  <c r="V66"/>
  <c r="U66"/>
  <c r="S66"/>
  <c r="R66"/>
  <c r="P66"/>
  <c r="O66"/>
  <c r="M66"/>
  <c r="L66"/>
  <c r="J66"/>
  <c r="I66"/>
  <c r="G66"/>
  <c r="F66"/>
  <c r="D66"/>
  <c r="C66"/>
  <c r="AD65"/>
  <c r="AC65"/>
  <c r="AB65"/>
  <c r="AA65"/>
  <c r="Z65"/>
  <c r="Y65"/>
  <c r="X65"/>
  <c r="V65"/>
  <c r="U65"/>
  <c r="S65"/>
  <c r="R65"/>
  <c r="P65"/>
  <c r="O65"/>
  <c r="M65"/>
  <c r="L65"/>
  <c r="J65"/>
  <c r="I65"/>
  <c r="G65"/>
  <c r="F65"/>
  <c r="D65"/>
  <c r="C65"/>
  <c r="AD64"/>
  <c r="AC64"/>
  <c r="AB64"/>
  <c r="AA64"/>
  <c r="Z64"/>
  <c r="Y64"/>
  <c r="X64"/>
  <c r="V64"/>
  <c r="U64"/>
  <c r="S64"/>
  <c r="R64"/>
  <c r="P64"/>
  <c r="O64"/>
  <c r="M64"/>
  <c r="L64"/>
  <c r="J64"/>
  <c r="I64"/>
  <c r="G64"/>
  <c r="F64"/>
  <c r="D64"/>
  <c r="C64"/>
  <c r="AD63"/>
  <c r="AC63"/>
  <c r="AB63"/>
  <c r="AA63"/>
  <c r="Z63"/>
  <c r="Y63"/>
  <c r="X63"/>
  <c r="V63"/>
  <c r="U63"/>
  <c r="S63"/>
  <c r="R63"/>
  <c r="P63"/>
  <c r="O63"/>
  <c r="M63"/>
  <c r="L63"/>
  <c r="J63"/>
  <c r="I63"/>
  <c r="G63"/>
  <c r="F63"/>
  <c r="D63"/>
  <c r="C63"/>
  <c r="AD62"/>
  <c r="AC62"/>
  <c r="AB62"/>
  <c r="AA62"/>
  <c r="Z62"/>
  <c r="Y62"/>
  <c r="X62"/>
  <c r="V62"/>
  <c r="U62"/>
  <c r="S62"/>
  <c r="R62"/>
  <c r="P62"/>
  <c r="O62"/>
  <c r="M62"/>
  <c r="L62"/>
  <c r="J62"/>
  <c r="I62"/>
  <c r="G62"/>
  <c r="F62"/>
  <c r="D62"/>
  <c r="C62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D53"/>
  <c r="AC53"/>
  <c r="AB53"/>
  <c r="AA53"/>
  <c r="Z53"/>
  <c r="Y53"/>
  <c r="X53"/>
  <c r="V53"/>
  <c r="U53"/>
  <c r="S53"/>
  <c r="R53"/>
  <c r="P53"/>
  <c r="O53"/>
  <c r="M53"/>
  <c r="L53"/>
  <c r="J53"/>
  <c r="I53"/>
  <c r="G53"/>
  <c r="F53"/>
  <c r="D53"/>
  <c r="C53"/>
  <c r="AD52"/>
  <c r="AC52"/>
  <c r="AB52"/>
  <c r="AA52"/>
  <c r="Z52"/>
  <c r="Y52"/>
  <c r="X52"/>
  <c r="V52"/>
  <c r="U52"/>
  <c r="S52"/>
  <c r="R52"/>
  <c r="P52"/>
  <c r="O52"/>
  <c r="M52"/>
  <c r="L52"/>
  <c r="J52"/>
  <c r="I52"/>
  <c r="G52"/>
  <c r="F52"/>
  <c r="D52"/>
  <c r="C52"/>
  <c r="AD51"/>
  <c r="AC51"/>
  <c r="AB51"/>
  <c r="AA51"/>
  <c r="Z51"/>
  <c r="Y51"/>
  <c r="X51"/>
  <c r="V51"/>
  <c r="U51"/>
  <c r="S51"/>
  <c r="R51"/>
  <c r="P51"/>
  <c r="O51"/>
  <c r="M51"/>
  <c r="L51"/>
  <c r="J51"/>
  <c r="I51"/>
  <c r="G51"/>
  <c r="F51"/>
  <c r="D51"/>
  <c r="C51"/>
  <c r="AD50"/>
  <c r="AC50"/>
  <c r="AB50"/>
  <c r="AA50"/>
  <c r="Z50"/>
  <c r="Y50"/>
  <c r="X50"/>
  <c r="V50"/>
  <c r="U50"/>
  <c r="S50"/>
  <c r="R50"/>
  <c r="P50"/>
  <c r="O50"/>
  <c r="M50"/>
  <c r="L50"/>
  <c r="J50"/>
  <c r="I50"/>
  <c r="G50"/>
  <c r="F50"/>
  <c r="D50"/>
  <c r="C50"/>
  <c r="AD49"/>
  <c r="AC49"/>
  <c r="AB49"/>
  <c r="AA49"/>
  <c r="Z49"/>
  <c r="Y49"/>
  <c r="X49"/>
  <c r="V49"/>
  <c r="U49"/>
  <c r="S49"/>
  <c r="R49"/>
  <c r="P49"/>
  <c r="O49"/>
  <c r="M49"/>
  <c r="L49"/>
  <c r="J49"/>
  <c r="I49"/>
  <c r="G49"/>
  <c r="F49"/>
  <c r="D49"/>
  <c r="C49"/>
  <c r="AD48"/>
  <c r="AC48"/>
  <c r="AB48"/>
  <c r="AA48"/>
  <c r="Z48"/>
  <c r="Y48"/>
  <c r="X48"/>
  <c r="V48"/>
  <c r="U48"/>
  <c r="S48"/>
  <c r="R48"/>
  <c r="P48"/>
  <c r="O48"/>
  <c r="M48"/>
  <c r="L48"/>
  <c r="J48"/>
  <c r="I48"/>
  <c r="G48"/>
  <c r="F48"/>
  <c r="D48"/>
  <c r="C48"/>
  <c r="AD47"/>
  <c r="AC47"/>
  <c r="AB47"/>
  <c r="AA47"/>
  <c r="Z47"/>
  <c r="Y47"/>
  <c r="X47"/>
  <c r="V47"/>
  <c r="U47"/>
  <c r="S47"/>
  <c r="R47"/>
  <c r="P47"/>
  <c r="O47"/>
  <c r="M47"/>
  <c r="L47"/>
  <c r="J47"/>
  <c r="I47"/>
  <c r="G47"/>
  <c r="F47"/>
  <c r="D47"/>
  <c r="C47"/>
  <c r="AD46"/>
  <c r="AC46"/>
  <c r="AB46"/>
  <c r="AA46"/>
  <c r="Z46"/>
  <c r="Y46"/>
  <c r="X46"/>
  <c r="V46"/>
  <c r="U46"/>
  <c r="S46"/>
  <c r="R46"/>
  <c r="P46"/>
  <c r="O46"/>
  <c r="M46"/>
  <c r="L46"/>
  <c r="J46"/>
  <c r="I46"/>
  <c r="G46"/>
  <c r="F46"/>
  <c r="D46"/>
  <c r="C46"/>
  <c r="AD45"/>
  <c r="AC45"/>
  <c r="AB45"/>
  <c r="AA45"/>
  <c r="Z45"/>
  <c r="Y45"/>
  <c r="X45"/>
  <c r="V45"/>
  <c r="U45"/>
  <c r="S45"/>
  <c r="R45"/>
  <c r="P45"/>
  <c r="O45"/>
  <c r="M45"/>
  <c r="L45"/>
  <c r="J45"/>
  <c r="I45"/>
  <c r="G45"/>
  <c r="F45"/>
  <c r="D45"/>
  <c r="C45"/>
  <c r="AD44"/>
  <c r="AC44"/>
  <c r="AB44"/>
  <c r="AA44"/>
  <c r="Z44"/>
  <c r="Y44"/>
  <c r="X44"/>
  <c r="V44"/>
  <c r="U44"/>
  <c r="S44"/>
  <c r="R44"/>
  <c r="P44"/>
  <c r="O44"/>
  <c r="M44"/>
  <c r="L44"/>
  <c r="J44"/>
  <c r="I44"/>
  <c r="G44"/>
  <c r="F44"/>
  <c r="D44"/>
  <c r="C44"/>
  <c r="AD43"/>
  <c r="AC43"/>
  <c r="AB43"/>
  <c r="AA43"/>
  <c r="Z43"/>
  <c r="Y43"/>
  <c r="X43"/>
  <c r="V43"/>
  <c r="U43"/>
  <c r="S43"/>
  <c r="R43"/>
  <c r="P43"/>
  <c r="O43"/>
  <c r="M43"/>
  <c r="L43"/>
  <c r="J43"/>
  <c r="I43"/>
  <c r="G43"/>
  <c r="F43"/>
  <c r="D43"/>
  <c r="C43"/>
  <c r="AD42"/>
  <c r="AC42"/>
  <c r="AB42"/>
  <c r="AA42"/>
  <c r="Z42"/>
  <c r="Y42"/>
  <c r="X42"/>
  <c r="V42"/>
  <c r="U42"/>
  <c r="S42"/>
  <c r="R42"/>
  <c r="P42"/>
  <c r="O42"/>
  <c r="M42"/>
  <c r="L42"/>
  <c r="J42"/>
  <c r="I42"/>
  <c r="G42"/>
  <c r="F42"/>
  <c r="D42"/>
  <c r="C42"/>
  <c r="AD41"/>
  <c r="AC41"/>
  <c r="AB41"/>
  <c r="AA41"/>
  <c r="Z41"/>
  <c r="Y41"/>
  <c r="X41"/>
  <c r="V41"/>
  <c r="U41"/>
  <c r="S41"/>
  <c r="R41"/>
  <c r="P41"/>
  <c r="O41"/>
  <c r="M41"/>
  <c r="L41"/>
  <c r="J41"/>
  <c r="I41"/>
  <c r="G41"/>
  <c r="F41"/>
  <c r="D41"/>
  <c r="C41"/>
  <c r="AD40"/>
  <c r="AC40"/>
  <c r="AB40"/>
  <c r="AA40"/>
  <c r="Z40"/>
  <c r="Y40"/>
  <c r="X40"/>
  <c r="V40"/>
  <c r="U40"/>
  <c r="S40"/>
  <c r="R40"/>
  <c r="P40"/>
  <c r="O40"/>
  <c r="M40"/>
  <c r="L40"/>
  <c r="J40"/>
  <c r="I40"/>
  <c r="G40"/>
  <c r="F40"/>
  <c r="D40"/>
  <c r="C40"/>
  <c r="AD39"/>
  <c r="AC39"/>
  <c r="AB39"/>
  <c r="AA39"/>
  <c r="Z39"/>
  <c r="Y39"/>
  <c r="X39"/>
  <c r="V39"/>
  <c r="U39"/>
  <c r="S39"/>
  <c r="R39"/>
  <c r="P39"/>
  <c r="O39"/>
  <c r="M39"/>
  <c r="L39"/>
  <c r="J39"/>
  <c r="I39"/>
  <c r="G39"/>
  <c r="F39"/>
  <c r="D39"/>
  <c r="C39"/>
  <c r="AD38"/>
  <c r="AC38"/>
  <c r="AB38"/>
  <c r="AA38"/>
  <c r="Z38"/>
  <c r="Y38"/>
  <c r="X38"/>
  <c r="V38"/>
  <c r="U38"/>
  <c r="S38"/>
  <c r="R38"/>
  <c r="P38"/>
  <c r="O38"/>
  <c r="M38"/>
  <c r="L38"/>
  <c r="J38"/>
  <c r="I38"/>
  <c r="G38"/>
  <c r="F38"/>
  <c r="D38"/>
  <c r="C38"/>
  <c r="AD37"/>
  <c r="AC37"/>
  <c r="AB37"/>
  <c r="AA37"/>
  <c r="Z37"/>
  <c r="Y37"/>
  <c r="X37"/>
  <c r="V37"/>
  <c r="U37"/>
  <c r="S37"/>
  <c r="R37"/>
  <c r="P37"/>
  <c r="O37"/>
  <c r="M37"/>
  <c r="L37"/>
  <c r="J37"/>
  <c r="I37"/>
  <c r="G37"/>
  <c r="F37"/>
  <c r="D37"/>
  <c r="C37"/>
  <c r="AD36"/>
  <c r="AC36"/>
  <c r="AB36"/>
  <c r="AA36"/>
  <c r="Z36"/>
  <c r="Y36"/>
  <c r="X36"/>
  <c r="V36"/>
  <c r="U36"/>
  <c r="S36"/>
  <c r="R36"/>
  <c r="P36"/>
  <c r="O36"/>
  <c r="M36"/>
  <c r="L36"/>
  <c r="J36"/>
  <c r="I36"/>
  <c r="G36"/>
  <c r="F36"/>
  <c r="D36"/>
  <c r="C36"/>
  <c r="AD35"/>
  <c r="AC35"/>
  <c r="AB35"/>
  <c r="AA35"/>
  <c r="Z35"/>
  <c r="Y35"/>
  <c r="X35"/>
  <c r="V35"/>
  <c r="U35"/>
  <c r="S35"/>
  <c r="R35"/>
  <c r="P35"/>
  <c r="O35"/>
  <c r="M35"/>
  <c r="L35"/>
  <c r="J35"/>
  <c r="I35"/>
  <c r="G35"/>
  <c r="F35"/>
  <c r="D35"/>
  <c r="C35"/>
  <c r="AD34"/>
  <c r="AC34"/>
  <c r="AB34"/>
  <c r="AA34"/>
  <c r="Z34"/>
  <c r="Y34"/>
  <c r="X34"/>
  <c r="V34"/>
  <c r="U34"/>
  <c r="S34"/>
  <c r="R34"/>
  <c r="P34"/>
  <c r="O34"/>
  <c r="M34"/>
  <c r="L34"/>
  <c r="J34"/>
  <c r="I34"/>
  <c r="G34"/>
  <c r="F34"/>
  <c r="D34"/>
  <c r="C34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/>
  <c r="AC25"/>
  <c r="AB25"/>
  <c r="AA25"/>
  <c r="Z25"/>
  <c r="Y25"/>
  <c r="X25"/>
  <c r="V25"/>
  <c r="U25"/>
  <c r="S25"/>
  <c r="R25"/>
  <c r="P25"/>
  <c r="O25"/>
  <c r="M25"/>
  <c r="L25"/>
  <c r="J25" s="1"/>
  <c r="I25"/>
  <c r="G25" s="1"/>
  <c r="F25"/>
  <c r="D25"/>
  <c r="C25"/>
  <c r="AD24"/>
  <c r="AC24"/>
  <c r="AB24"/>
  <c r="AA24"/>
  <c r="Z24"/>
  <c r="Y24"/>
  <c r="X24"/>
  <c r="V24"/>
  <c r="U24"/>
  <c r="S24"/>
  <c r="R24"/>
  <c r="P24"/>
  <c r="O24"/>
  <c r="M24"/>
  <c r="L24"/>
  <c r="J24" s="1"/>
  <c r="I24"/>
  <c r="G24" s="1"/>
  <c r="F24"/>
  <c r="D24"/>
  <c r="C24"/>
  <c r="AD23"/>
  <c r="AC23"/>
  <c r="AB23"/>
  <c r="AA23"/>
  <c r="Z23"/>
  <c r="Y23"/>
  <c r="X23"/>
  <c r="V23"/>
  <c r="U23"/>
  <c r="S23"/>
  <c r="R23"/>
  <c r="P23"/>
  <c r="O23"/>
  <c r="M23"/>
  <c r="L23"/>
  <c r="J23" s="1"/>
  <c r="I23"/>
  <c r="G23" s="1"/>
  <c r="F23"/>
  <c r="D23"/>
  <c r="C23"/>
  <c r="AD22"/>
  <c r="AC22"/>
  <c r="AB22"/>
  <c r="AA22"/>
  <c r="Z22"/>
  <c r="Y22"/>
  <c r="X22"/>
  <c r="V22"/>
  <c r="U22"/>
  <c r="S22"/>
  <c r="R22"/>
  <c r="P22"/>
  <c r="O22"/>
  <c r="M22"/>
  <c r="L22"/>
  <c r="J22" s="1"/>
  <c r="I22"/>
  <c r="G22" s="1"/>
  <c r="F22"/>
  <c r="D22"/>
  <c r="C22"/>
  <c r="AD21"/>
  <c r="AC21"/>
  <c r="AB21"/>
  <c r="AA21"/>
  <c r="Z21"/>
  <c r="Y21"/>
  <c r="X21"/>
  <c r="V21"/>
  <c r="U21"/>
  <c r="S21"/>
  <c r="R21"/>
  <c r="P21"/>
  <c r="O21"/>
  <c r="M21"/>
  <c r="L21"/>
  <c r="J21" s="1"/>
  <c r="I21"/>
  <c r="G21" s="1"/>
  <c r="F21"/>
  <c r="D21"/>
  <c r="C21"/>
  <c r="AD20"/>
  <c r="AC20"/>
  <c r="AB20"/>
  <c r="AA20"/>
  <c r="Z20"/>
  <c r="Y20"/>
  <c r="X20"/>
  <c r="V20"/>
  <c r="U20"/>
  <c r="S20"/>
  <c r="R20"/>
  <c r="P20"/>
  <c r="O20"/>
  <c r="M20"/>
  <c r="L20"/>
  <c r="J20" s="1"/>
  <c r="I20"/>
  <c r="G20" s="1"/>
  <c r="F20"/>
  <c r="D20"/>
  <c r="C20"/>
  <c r="AD19"/>
  <c r="AC19"/>
  <c r="AB19"/>
  <c r="AA19"/>
  <c r="Z19"/>
  <c r="Y19"/>
  <c r="X19"/>
  <c r="V19"/>
  <c r="U19"/>
  <c r="S19"/>
  <c r="R19"/>
  <c r="P19"/>
  <c r="O19"/>
  <c r="M19"/>
  <c r="L19"/>
  <c r="J19" s="1"/>
  <c r="I19"/>
  <c r="G19" s="1"/>
  <c r="F19"/>
  <c r="D19"/>
  <c r="C19"/>
  <c r="AD18"/>
  <c r="AC18"/>
  <c r="AB18"/>
  <c r="AA18"/>
  <c r="Z18"/>
  <c r="Y18"/>
  <c r="X18"/>
  <c r="V18"/>
  <c r="U18"/>
  <c r="S18"/>
  <c r="R18"/>
  <c r="P18"/>
  <c r="O18"/>
  <c r="M18"/>
  <c r="L18"/>
  <c r="J18" s="1"/>
  <c r="I18"/>
  <c r="G18" s="1"/>
  <c r="F18"/>
  <c r="D18"/>
  <c r="C18"/>
  <c r="AD17"/>
  <c r="AC17"/>
  <c r="AB17"/>
  <c r="AA17"/>
  <c r="Z17"/>
  <c r="Y17"/>
  <c r="X17"/>
  <c r="V17"/>
  <c r="U17"/>
  <c r="S17"/>
  <c r="R17"/>
  <c r="P17"/>
  <c r="O17"/>
  <c r="M17"/>
  <c r="L17"/>
  <c r="J17" s="1"/>
  <c r="I17"/>
  <c r="G17" s="1"/>
  <c r="F17"/>
  <c r="D17"/>
  <c r="C17"/>
  <c r="AD16"/>
  <c r="AC16"/>
  <c r="AB16"/>
  <c r="AA16"/>
  <c r="Z16"/>
  <c r="Y16"/>
  <c r="X16"/>
  <c r="V16"/>
  <c r="U16"/>
  <c r="S16"/>
  <c r="R16"/>
  <c r="P16"/>
  <c r="O16"/>
  <c r="M16"/>
  <c r="L16"/>
  <c r="J16" s="1"/>
  <c r="I16"/>
  <c r="G16" s="1"/>
  <c r="F16"/>
  <c r="D16"/>
  <c r="C16"/>
  <c r="AD15"/>
  <c r="AC15"/>
  <c r="AB15"/>
  <c r="AA15"/>
  <c r="Z15"/>
  <c r="Y15"/>
  <c r="X15"/>
  <c r="V15"/>
  <c r="U15"/>
  <c r="S15"/>
  <c r="R15"/>
  <c r="P15"/>
  <c r="O15"/>
  <c r="M15"/>
  <c r="L15"/>
  <c r="J15" s="1"/>
  <c r="I15"/>
  <c r="G15" s="1"/>
  <c r="F15"/>
  <c r="D15"/>
  <c r="C15"/>
  <c r="AD14"/>
  <c r="AC14"/>
  <c r="AB14"/>
  <c r="AA14"/>
  <c r="Z14"/>
  <c r="Y14"/>
  <c r="X14"/>
  <c r="V14"/>
  <c r="U14"/>
  <c r="S14"/>
  <c r="R14"/>
  <c r="P14"/>
  <c r="O14"/>
  <c r="M14"/>
  <c r="L14"/>
  <c r="J14" s="1"/>
  <c r="I14"/>
  <c r="G14" s="1"/>
  <c r="F14"/>
  <c r="D14"/>
  <c r="C14"/>
  <c r="AD13"/>
  <c r="AC13"/>
  <c r="AB13"/>
  <c r="AA13"/>
  <c r="Z13"/>
  <c r="Y13"/>
  <c r="X13"/>
  <c r="V13"/>
  <c r="U13"/>
  <c r="S13"/>
  <c r="R13"/>
  <c r="P13"/>
  <c r="O13"/>
  <c r="M13"/>
  <c r="L13"/>
  <c r="J13" s="1"/>
  <c r="I13"/>
  <c r="G13" s="1"/>
  <c r="F13"/>
  <c r="D13"/>
  <c r="C13"/>
  <c r="AD12"/>
  <c r="AC12"/>
  <c r="AB12"/>
  <c r="AA12"/>
  <c r="Z12"/>
  <c r="Y12"/>
  <c r="X12"/>
  <c r="V12"/>
  <c r="U12"/>
  <c r="S12"/>
  <c r="R12"/>
  <c r="P12"/>
  <c r="O12"/>
  <c r="M12"/>
  <c r="L12"/>
  <c r="J12" s="1"/>
  <c r="I12"/>
  <c r="G12" s="1"/>
  <c r="F12"/>
  <c r="D12"/>
  <c r="C12"/>
  <c r="AD11"/>
  <c r="AC11"/>
  <c r="AB11"/>
  <c r="AA11"/>
  <c r="Z11"/>
  <c r="Y11"/>
  <c r="X11"/>
  <c r="V11"/>
  <c r="U11"/>
  <c r="S11"/>
  <c r="R11"/>
  <c r="P11"/>
  <c r="O11"/>
  <c r="M11"/>
  <c r="L11"/>
  <c r="J11" s="1"/>
  <c r="I11"/>
  <c r="G11" s="1"/>
  <c r="F11"/>
  <c r="D11"/>
  <c r="C11"/>
  <c r="AD10"/>
  <c r="AC10"/>
  <c r="AB10"/>
  <c r="AA10"/>
  <c r="Z10"/>
  <c r="Y10"/>
  <c r="X10"/>
  <c r="V10"/>
  <c r="U10"/>
  <c r="S10"/>
  <c r="R10"/>
  <c r="P10"/>
  <c r="O10"/>
  <c r="M10"/>
  <c r="L10"/>
  <c r="J10" s="1"/>
  <c r="I10"/>
  <c r="G10" s="1"/>
  <c r="F10"/>
  <c r="D10"/>
  <c r="C10"/>
  <c r="AD9"/>
  <c r="AC9"/>
  <c r="AB9"/>
  <c r="AA9"/>
  <c r="Z9"/>
  <c r="Y9"/>
  <c r="X9"/>
  <c r="V9"/>
  <c r="U9"/>
  <c r="S9"/>
  <c r="R9"/>
  <c r="P9"/>
  <c r="O9"/>
  <c r="M9"/>
  <c r="L9"/>
  <c r="J9" s="1"/>
  <c r="I9"/>
  <c r="G9" s="1"/>
  <c r="F9"/>
  <c r="D9"/>
  <c r="C9"/>
  <c r="AD8"/>
  <c r="AC8"/>
  <c r="AB8"/>
  <c r="AA8"/>
  <c r="Z8"/>
  <c r="Y8"/>
  <c r="X8"/>
  <c r="V8"/>
  <c r="U8"/>
  <c r="S8"/>
  <c r="R8"/>
  <c r="P8"/>
  <c r="O8"/>
  <c r="M8"/>
  <c r="L8"/>
  <c r="J8" s="1"/>
  <c r="I8"/>
  <c r="G8" s="1"/>
  <c r="F8"/>
  <c r="D8"/>
  <c r="C8"/>
  <c r="AD7"/>
  <c r="AC7"/>
  <c r="AB7"/>
  <c r="AA7"/>
  <c r="Z7"/>
  <c r="Y7"/>
  <c r="X7"/>
  <c r="V7"/>
  <c r="U7"/>
  <c r="S7"/>
  <c r="R7"/>
  <c r="P7"/>
  <c r="O7"/>
  <c r="M7"/>
  <c r="L7"/>
  <c r="J7" s="1"/>
  <c r="I7"/>
  <c r="G7" s="1"/>
  <c r="F7"/>
  <c r="D7"/>
  <c r="C7"/>
  <c r="AD6"/>
  <c r="AC6"/>
  <c r="AB6"/>
  <c r="AA6"/>
  <c r="Z6"/>
  <c r="Y6"/>
  <c r="X6"/>
  <c r="V6"/>
  <c r="U6"/>
  <c r="S6"/>
  <c r="R6"/>
  <c r="P6"/>
  <c r="O6"/>
  <c r="M6"/>
  <c r="L6"/>
  <c r="J6"/>
  <c r="I6"/>
  <c r="G6"/>
  <c r="F6"/>
  <c r="D6"/>
  <c r="C6"/>
  <c r="Q131" i="2"/>
  <c r="O131"/>
  <c r="M131"/>
  <c r="K131"/>
  <c r="I131"/>
  <c r="G131"/>
  <c r="E131"/>
  <c r="D131"/>
  <c r="B131"/>
  <c r="O130"/>
  <c r="M130"/>
  <c r="K130"/>
  <c r="I130"/>
  <c r="G130"/>
  <c r="E130"/>
  <c r="D130"/>
  <c r="B130"/>
  <c r="M129"/>
  <c r="K129"/>
  <c r="I129"/>
  <c r="G129"/>
  <c r="E129"/>
  <c r="D129"/>
  <c r="B129"/>
  <c r="K128"/>
  <c r="I128"/>
  <c r="G128"/>
  <c r="E128"/>
  <c r="D128"/>
  <c r="B128"/>
  <c r="I127"/>
  <c r="G127"/>
  <c r="E127"/>
  <c r="D127"/>
  <c r="B127"/>
  <c r="G126"/>
  <c r="E126"/>
  <c r="D126"/>
  <c r="B126"/>
  <c r="E125"/>
  <c r="D125"/>
  <c r="B125"/>
  <c r="D124"/>
  <c r="C117"/>
  <c r="B117" s="1"/>
  <c r="C116"/>
  <c r="B116"/>
  <c r="D115"/>
  <c r="C115"/>
  <c r="B115"/>
  <c r="D116" l="1"/>
  <c r="E115" s="1"/>
  <c r="E114"/>
  <c r="D114"/>
  <c r="C114"/>
  <c r="B114"/>
  <c r="B105"/>
  <c r="K102"/>
  <c r="J102"/>
  <c r="I102"/>
  <c r="H102"/>
  <c r="G102"/>
  <c r="F102"/>
  <c r="E102"/>
  <c r="D102"/>
  <c r="C102"/>
  <c r="K101"/>
  <c r="J101"/>
  <c r="I101"/>
  <c r="H101"/>
  <c r="G101"/>
  <c r="F101"/>
  <c r="E101"/>
  <c r="D101"/>
  <c r="C101"/>
  <c r="K100"/>
  <c r="J100"/>
  <c r="I100"/>
  <c r="H100"/>
  <c r="G100"/>
  <c r="F100"/>
  <c r="E100"/>
  <c r="D100"/>
  <c r="C100"/>
  <c r="N99"/>
  <c r="K99"/>
  <c r="J99" s="1"/>
  <c r="I99" s="1"/>
  <c r="H99" s="1"/>
  <c r="G99" s="1"/>
  <c r="F99" s="1"/>
  <c r="E99" s="1"/>
  <c r="D99" s="1"/>
  <c r="C99" s="1"/>
  <c r="K98"/>
  <c r="J98"/>
  <c r="I98"/>
  <c r="H98"/>
  <c r="G98"/>
  <c r="F98"/>
  <c r="E98"/>
  <c r="D98"/>
  <c r="C98"/>
  <c r="K93"/>
  <c r="J93"/>
  <c r="I93"/>
  <c r="H93"/>
  <c r="G93"/>
  <c r="F93"/>
  <c r="E93"/>
  <c r="D93"/>
  <c r="C93"/>
  <c r="K92"/>
  <c r="J92"/>
  <c r="I92"/>
  <c r="H92"/>
  <c r="G92"/>
  <c r="F92"/>
  <c r="E92"/>
  <c r="D92"/>
  <c r="C92"/>
  <c r="K91"/>
  <c r="J91"/>
  <c r="I91"/>
  <c r="H91"/>
  <c r="G91"/>
  <c r="F91"/>
  <c r="E91"/>
  <c r="D91"/>
  <c r="C91" s="1"/>
  <c r="K90"/>
  <c r="J90"/>
  <c r="I90"/>
  <c r="H90"/>
  <c r="G90"/>
  <c r="F90"/>
  <c r="E90"/>
  <c r="D90"/>
  <c r="C90" s="1"/>
  <c r="K89"/>
  <c r="J89"/>
  <c r="I89"/>
  <c r="H89"/>
  <c r="G89"/>
  <c r="F89"/>
  <c r="E89"/>
  <c r="D89"/>
  <c r="C89" s="1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D81"/>
  <c r="AC81"/>
  <c r="AB81"/>
  <c r="AA81"/>
  <c r="Z81"/>
  <c r="Y81"/>
  <c r="X81"/>
  <c r="V81"/>
  <c r="U81"/>
  <c r="S81"/>
  <c r="R81"/>
  <c r="P81"/>
  <c r="O81"/>
  <c r="M81"/>
  <c r="L81"/>
  <c r="J81"/>
  <c r="I81"/>
  <c r="G81"/>
  <c r="F81"/>
  <c r="D81"/>
  <c r="C81"/>
  <c r="AD80"/>
  <c r="AC80"/>
  <c r="AB80"/>
  <c r="AA80"/>
  <c r="Z80"/>
  <c r="Y80"/>
  <c r="X80"/>
  <c r="V80"/>
  <c r="U80"/>
  <c r="S80"/>
  <c r="R80"/>
  <c r="P80"/>
  <c r="O80"/>
  <c r="M80"/>
  <c r="L80"/>
  <c r="J80"/>
  <c r="I80"/>
  <c r="G80"/>
  <c r="F80"/>
  <c r="D80"/>
  <c r="C80"/>
  <c r="AD79"/>
  <c r="AC79"/>
  <c r="AB79"/>
  <c r="AA79"/>
  <c r="Z79"/>
  <c r="Y79"/>
  <c r="X79"/>
  <c r="V79"/>
  <c r="U79"/>
  <c r="S79"/>
  <c r="R79"/>
  <c r="P79"/>
  <c r="O79"/>
  <c r="M79"/>
  <c r="L79"/>
  <c r="J79"/>
  <c r="I79"/>
  <c r="G79"/>
  <c r="F79"/>
  <c r="D79"/>
  <c r="C79"/>
  <c r="AD78"/>
  <c r="AC78"/>
  <c r="AB78"/>
  <c r="AA78"/>
  <c r="Z78"/>
  <c r="Y78"/>
  <c r="X78"/>
  <c r="V78"/>
  <c r="U78"/>
  <c r="S78"/>
  <c r="R78"/>
  <c r="P78"/>
  <c r="O78"/>
  <c r="M78"/>
  <c r="L78"/>
  <c r="J78"/>
  <c r="I78"/>
  <c r="G78"/>
  <c r="F78"/>
  <c r="D78"/>
  <c r="C78"/>
  <c r="AD77"/>
  <c r="AC77"/>
  <c r="AB77"/>
  <c r="AA77"/>
  <c r="Z77"/>
  <c r="Y77"/>
  <c r="X77"/>
  <c r="U77"/>
  <c r="S77"/>
  <c r="R77"/>
  <c r="P77"/>
  <c r="O77"/>
  <c r="M77"/>
  <c r="L77"/>
  <c r="J77"/>
  <c r="I77"/>
  <c r="G77"/>
  <c r="F77"/>
  <c r="C77"/>
  <c r="AD76"/>
  <c r="AC76"/>
  <c r="AB76"/>
  <c r="AA76"/>
  <c r="Z76"/>
  <c r="Y76"/>
  <c r="X76"/>
  <c r="V76"/>
  <c r="U76"/>
  <c r="S76"/>
  <c r="R76"/>
  <c r="P76"/>
  <c r="O76"/>
  <c r="M76"/>
  <c r="L76"/>
  <c r="J76"/>
  <c r="I76"/>
  <c r="G76"/>
  <c r="F76"/>
  <c r="D76"/>
  <c r="C76"/>
  <c r="AD75"/>
  <c r="AC75"/>
  <c r="AB75"/>
  <c r="AA75"/>
  <c r="Z75"/>
  <c r="Y75"/>
  <c r="X75"/>
  <c r="V75"/>
  <c r="U75"/>
  <c r="S75"/>
  <c r="R75"/>
  <c r="P75"/>
  <c r="O75"/>
  <c r="M75"/>
  <c r="L75"/>
  <c r="J75"/>
  <c r="I75"/>
  <c r="G75"/>
  <c r="F75"/>
  <c r="D75"/>
  <c r="C75"/>
  <c r="AD74"/>
  <c r="AC74"/>
  <c r="AB74"/>
  <c r="AA74"/>
  <c r="Z74"/>
  <c r="Y74"/>
  <c r="X74"/>
  <c r="V74"/>
  <c r="U74"/>
  <c r="S74"/>
  <c r="R74"/>
  <c r="P74"/>
  <c r="O74"/>
  <c r="M74"/>
  <c r="L74"/>
  <c r="J74"/>
  <c r="I74"/>
  <c r="G74"/>
  <c r="F74"/>
  <c r="D74"/>
  <c r="C74"/>
  <c r="AD73"/>
  <c r="AC73"/>
  <c r="AB73"/>
  <c r="AA73"/>
  <c r="Z73"/>
  <c r="Y73"/>
  <c r="X73"/>
  <c r="V73"/>
  <c r="U73"/>
  <c r="S73"/>
  <c r="R73"/>
  <c r="P73"/>
  <c r="O73"/>
  <c r="M73"/>
  <c r="L73"/>
  <c r="J73"/>
  <c r="I73"/>
  <c r="G73"/>
  <c r="F73"/>
  <c r="D73"/>
  <c r="C73"/>
  <c r="AD72"/>
  <c r="AC72"/>
  <c r="AB72"/>
  <c r="AA72"/>
  <c r="Z72"/>
  <c r="Y72"/>
  <c r="X72"/>
  <c r="V72"/>
  <c r="U72"/>
  <c r="S72"/>
  <c r="R72"/>
  <c r="P72"/>
  <c r="O72"/>
  <c r="M72"/>
  <c r="L72"/>
  <c r="J72"/>
  <c r="I72"/>
  <c r="G72"/>
  <c r="F72"/>
  <c r="D72"/>
  <c r="C72"/>
  <c r="AD71"/>
  <c r="AC71"/>
  <c r="AB71"/>
  <c r="AA71"/>
  <c r="Z71"/>
  <c r="Y71"/>
  <c r="X71"/>
  <c r="V71"/>
  <c r="U71"/>
  <c r="S71"/>
  <c r="R71"/>
  <c r="P71"/>
  <c r="O71"/>
  <c r="M71"/>
  <c r="L71"/>
  <c r="J71"/>
  <c r="I71"/>
  <c r="G71"/>
  <c r="F71"/>
  <c r="D71"/>
  <c r="C71"/>
  <c r="AD70"/>
  <c r="AC70"/>
  <c r="AB70"/>
  <c r="AA70"/>
  <c r="Z70"/>
  <c r="Y70"/>
  <c r="X70"/>
  <c r="V70"/>
  <c r="U70"/>
  <c r="S70"/>
  <c r="R70"/>
  <c r="P70"/>
  <c r="O70"/>
  <c r="M70"/>
  <c r="L70"/>
  <c r="J70"/>
  <c r="I70"/>
  <c r="G70"/>
  <c r="F70"/>
  <c r="D70"/>
  <c r="C70"/>
  <c r="AD69"/>
  <c r="AC69"/>
  <c r="AB69"/>
  <c r="AA69"/>
  <c r="Z69"/>
  <c r="Y69"/>
  <c r="X69"/>
  <c r="V69"/>
  <c r="U69"/>
  <c r="S69"/>
  <c r="R69"/>
  <c r="P69"/>
  <c r="O69"/>
  <c r="M69"/>
  <c r="L69"/>
  <c r="J69"/>
  <c r="I69"/>
  <c r="G69"/>
  <c r="F69"/>
  <c r="D69"/>
  <c r="C69"/>
  <c r="AD68"/>
  <c r="AC68"/>
  <c r="AB68"/>
  <c r="AA68"/>
  <c r="Z68"/>
  <c r="Y68"/>
  <c r="X68"/>
  <c r="V68"/>
  <c r="U68"/>
  <c r="S68"/>
  <c r="R68"/>
  <c r="P68"/>
  <c r="O68"/>
  <c r="M68"/>
  <c r="L68"/>
  <c r="J68"/>
  <c r="I68"/>
  <c r="G68"/>
  <c r="F68"/>
  <c r="D68"/>
  <c r="C68"/>
  <c r="AD67"/>
  <c r="AC67"/>
  <c r="AB67"/>
  <c r="AA67"/>
  <c r="Z67"/>
  <c r="Y67"/>
  <c r="X67"/>
  <c r="V67"/>
  <c r="U67"/>
  <c r="S67"/>
  <c r="R67"/>
  <c r="P67"/>
  <c r="O67"/>
  <c r="M67"/>
  <c r="L67"/>
  <c r="J67"/>
  <c r="I67"/>
  <c r="G67"/>
  <c r="F67"/>
  <c r="D67"/>
  <c r="C67"/>
  <c r="AD66"/>
  <c r="AC66"/>
  <c r="AB66"/>
  <c r="AA66"/>
  <c r="Z66"/>
  <c r="Y66"/>
  <c r="X66"/>
  <c r="V66"/>
  <c r="U66"/>
  <c r="S66"/>
  <c r="R66"/>
  <c r="P66"/>
  <c r="O66"/>
  <c r="M66"/>
  <c r="L66"/>
  <c r="J66"/>
  <c r="I66"/>
  <c r="G66"/>
  <c r="F66"/>
  <c r="D66"/>
  <c r="C66"/>
  <c r="AD65"/>
  <c r="AC65"/>
  <c r="AB65"/>
  <c r="AA65"/>
  <c r="Z65"/>
  <c r="Y65"/>
  <c r="X65"/>
  <c r="V65"/>
  <c r="U65"/>
  <c r="S65"/>
  <c r="R65"/>
  <c r="P65"/>
  <c r="O65"/>
  <c r="M65"/>
  <c r="L65"/>
  <c r="J65"/>
  <c r="I65"/>
  <c r="G65"/>
  <c r="F65"/>
  <c r="D65"/>
  <c r="C65"/>
  <c r="AD64"/>
  <c r="AC64"/>
  <c r="AB64"/>
  <c r="AA64"/>
  <c r="Z64"/>
  <c r="Y64"/>
  <c r="X64"/>
  <c r="V64"/>
  <c r="U64"/>
  <c r="S64"/>
  <c r="R64"/>
  <c r="P64"/>
  <c r="O64"/>
  <c r="M64"/>
  <c r="L64"/>
  <c r="J64"/>
  <c r="I64"/>
  <c r="G64"/>
  <c r="F64"/>
  <c r="D64"/>
  <c r="C64"/>
  <c r="AD63"/>
  <c r="AC63"/>
  <c r="AB63"/>
  <c r="AA63"/>
  <c r="Z63"/>
  <c r="Y63"/>
  <c r="X63"/>
  <c r="V63"/>
  <c r="U63"/>
  <c r="S63"/>
  <c r="R63"/>
  <c r="P63"/>
  <c r="O63"/>
  <c r="M63"/>
  <c r="L63"/>
  <c r="J63"/>
  <c r="I63"/>
  <c r="G63"/>
  <c r="F63"/>
  <c r="D63"/>
  <c r="C63"/>
  <c r="AD62"/>
  <c r="AC62"/>
  <c r="AB62"/>
  <c r="AA62"/>
  <c r="Z62"/>
  <c r="Y62"/>
  <c r="X62"/>
  <c r="V62"/>
  <c r="U62"/>
  <c r="S62"/>
  <c r="R62"/>
  <c r="P62"/>
  <c r="O62"/>
  <c r="M62"/>
  <c r="L62"/>
  <c r="J62"/>
  <c r="I62"/>
  <c r="G62"/>
  <c r="F62"/>
  <c r="D62"/>
  <c r="C62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D53"/>
  <c r="AC53"/>
  <c r="AB53"/>
  <c r="AA53"/>
  <c r="Z53"/>
  <c r="Y53"/>
  <c r="X53"/>
  <c r="V53"/>
  <c r="U53"/>
  <c r="S53"/>
  <c r="R53"/>
  <c r="P53"/>
  <c r="O53"/>
  <c r="M53"/>
  <c r="L53"/>
  <c r="J53"/>
  <c r="I53"/>
  <c r="G53"/>
  <c r="F53"/>
  <c r="D53"/>
  <c r="C53"/>
  <c r="AD52"/>
  <c r="AC52"/>
  <c r="AB52"/>
  <c r="AA52"/>
  <c r="Z52"/>
  <c r="Y52"/>
  <c r="X52"/>
  <c r="V52"/>
  <c r="U52"/>
  <c r="S52"/>
  <c r="R52"/>
  <c r="P52"/>
  <c r="O52"/>
  <c r="M52"/>
  <c r="L52"/>
  <c r="J52"/>
  <c r="I52"/>
  <c r="G52"/>
  <c r="F52"/>
  <c r="D52"/>
  <c r="C52"/>
  <c r="AD51"/>
  <c r="AC51"/>
  <c r="AB51"/>
  <c r="AA51"/>
  <c r="Z51"/>
  <c r="Y51"/>
  <c r="X51"/>
  <c r="V51"/>
  <c r="U51"/>
  <c r="S51"/>
  <c r="R51"/>
  <c r="P51"/>
  <c r="O51"/>
  <c r="M51"/>
  <c r="L51"/>
  <c r="J51"/>
  <c r="I51"/>
  <c r="G51"/>
  <c r="F51"/>
  <c r="D51"/>
  <c r="C51"/>
  <c r="AD50"/>
  <c r="AC50"/>
  <c r="AB50"/>
  <c r="AA50"/>
  <c r="Z50"/>
  <c r="Y50"/>
  <c r="X50"/>
  <c r="V50"/>
  <c r="U50"/>
  <c r="S50"/>
  <c r="R50"/>
  <c r="P50"/>
  <c r="O50"/>
  <c r="M50"/>
  <c r="L50"/>
  <c r="J50"/>
  <c r="I50"/>
  <c r="G50"/>
  <c r="F50"/>
  <c r="D50"/>
  <c r="C50"/>
  <c r="AD49"/>
  <c r="AC49"/>
  <c r="AB49"/>
  <c r="AA49"/>
  <c r="Z49"/>
  <c r="Y49"/>
  <c r="X49"/>
  <c r="V49"/>
  <c r="U49"/>
  <c r="S49"/>
  <c r="R49"/>
  <c r="P49"/>
  <c r="O49"/>
  <c r="M49"/>
  <c r="L49"/>
  <c r="J49"/>
  <c r="I49"/>
  <c r="G49"/>
  <c r="F49"/>
  <c r="D49"/>
  <c r="C49"/>
  <c r="AD48"/>
  <c r="AC48"/>
  <c r="AB48"/>
  <c r="AA48"/>
  <c r="Z48"/>
  <c r="Y48"/>
  <c r="X48"/>
  <c r="V48"/>
  <c r="U48"/>
  <c r="S48"/>
  <c r="R48"/>
  <c r="P48"/>
  <c r="O48"/>
  <c r="M48"/>
  <c r="L48"/>
  <c r="J48"/>
  <c r="I48"/>
  <c r="G48"/>
  <c r="F48"/>
  <c r="D48"/>
  <c r="C48"/>
  <c r="AD47"/>
  <c r="AC47"/>
  <c r="AB47"/>
  <c r="AA47"/>
  <c r="Z47"/>
  <c r="Y47"/>
  <c r="X47"/>
  <c r="V47"/>
  <c r="U47"/>
  <c r="S47"/>
  <c r="R47"/>
  <c r="P47"/>
  <c r="O47"/>
  <c r="M47"/>
  <c r="L47"/>
  <c r="J47"/>
  <c r="I47"/>
  <c r="G47"/>
  <c r="F47"/>
  <c r="D47"/>
  <c r="C47"/>
  <c r="AD46"/>
  <c r="AC46"/>
  <c r="AB46"/>
  <c r="AA46"/>
  <c r="Z46"/>
  <c r="Y46"/>
  <c r="X46"/>
  <c r="V46"/>
  <c r="U46"/>
  <c r="S46"/>
  <c r="R46"/>
  <c r="P46"/>
  <c r="O46"/>
  <c r="M46"/>
  <c r="L46"/>
  <c r="J46"/>
  <c r="I46"/>
  <c r="G46"/>
  <c r="F46"/>
  <c r="D46"/>
  <c r="C46"/>
  <c r="AD45"/>
  <c r="AC45"/>
  <c r="AB45"/>
  <c r="AA45"/>
  <c r="Z45"/>
  <c r="Y45"/>
  <c r="X45"/>
  <c r="V45"/>
  <c r="U45"/>
  <c r="S45"/>
  <c r="R45"/>
  <c r="P45"/>
  <c r="O45"/>
  <c r="M45"/>
  <c r="L45"/>
  <c r="J45"/>
  <c r="I45"/>
  <c r="G45"/>
  <c r="F45"/>
  <c r="D45"/>
  <c r="C45"/>
  <c r="AD44"/>
  <c r="AC44"/>
  <c r="AB44"/>
  <c r="AA44"/>
  <c r="Z44"/>
  <c r="Y44"/>
  <c r="X44"/>
  <c r="V44"/>
  <c r="U44"/>
  <c r="S44"/>
  <c r="R44"/>
  <c r="P44"/>
  <c r="O44"/>
  <c r="M44"/>
  <c r="L44"/>
  <c r="J44"/>
  <c r="I44"/>
  <c r="G44"/>
  <c r="F44"/>
  <c r="D44"/>
  <c r="C44"/>
  <c r="AD43"/>
  <c r="AC43"/>
  <c r="AB43"/>
  <c r="AA43"/>
  <c r="Z43"/>
  <c r="Y43"/>
  <c r="X43"/>
  <c r="V43"/>
  <c r="U43"/>
  <c r="S43"/>
  <c r="R43"/>
  <c r="P43"/>
  <c r="O43"/>
  <c r="M43"/>
  <c r="L43"/>
  <c r="J43"/>
  <c r="I43"/>
  <c r="G43"/>
  <c r="F43"/>
  <c r="D43"/>
  <c r="C43"/>
  <c r="AD42"/>
  <c r="AC42"/>
  <c r="AB42"/>
  <c r="AA42"/>
  <c r="Z42"/>
  <c r="Y42"/>
  <c r="X42"/>
  <c r="V42"/>
  <c r="U42"/>
  <c r="S42"/>
  <c r="R42"/>
  <c r="P42"/>
  <c r="O42"/>
  <c r="M42"/>
  <c r="L42"/>
  <c r="J42"/>
  <c r="I42"/>
  <c r="G42"/>
  <c r="F42"/>
  <c r="D42"/>
  <c r="C42"/>
  <c r="AD41"/>
  <c r="AC41"/>
  <c r="AB41"/>
  <c r="AA41"/>
  <c r="Z41"/>
  <c r="Y41"/>
  <c r="X41"/>
  <c r="V41"/>
  <c r="U41"/>
  <c r="S41"/>
  <c r="R41"/>
  <c r="P41"/>
  <c r="O41"/>
  <c r="M41"/>
  <c r="L41"/>
  <c r="J41"/>
  <c r="I41"/>
  <c r="G41"/>
  <c r="F41"/>
  <c r="D41"/>
  <c r="C41"/>
  <c r="AD40"/>
  <c r="AC40"/>
  <c r="AB40"/>
  <c r="AA40"/>
  <c r="Z40"/>
  <c r="Y40"/>
  <c r="X40"/>
  <c r="V40"/>
  <c r="U40"/>
  <c r="S40"/>
  <c r="R40"/>
  <c r="P40"/>
  <c r="O40"/>
  <c r="M40"/>
  <c r="L40"/>
  <c r="J40"/>
  <c r="I40"/>
  <c r="G40"/>
  <c r="F40"/>
  <c r="D40"/>
  <c r="C40"/>
  <c r="AD39"/>
  <c r="AC39"/>
  <c r="AB39"/>
  <c r="AA39"/>
  <c r="Z39"/>
  <c r="Y39"/>
  <c r="X39"/>
  <c r="V39"/>
  <c r="U39"/>
  <c r="S39"/>
  <c r="R39"/>
  <c r="P39"/>
  <c r="O39"/>
  <c r="M39"/>
  <c r="L39"/>
  <c r="J39"/>
  <c r="I39"/>
  <c r="G39"/>
  <c r="F39"/>
  <c r="D39"/>
  <c r="C39"/>
  <c r="AD38"/>
  <c r="AC38"/>
  <c r="AB38"/>
  <c r="AA38"/>
  <c r="Z38"/>
  <c r="Y38"/>
  <c r="X38"/>
  <c r="V38"/>
  <c r="U38"/>
  <c r="S38"/>
  <c r="R38"/>
  <c r="P38"/>
  <c r="O38"/>
  <c r="M38"/>
  <c r="L38"/>
  <c r="J38"/>
  <c r="I38"/>
  <c r="G38"/>
  <c r="F38"/>
  <c r="D38"/>
  <c r="C38"/>
  <c r="AD37"/>
  <c r="AC37"/>
  <c r="AB37"/>
  <c r="AA37"/>
  <c r="Z37"/>
  <c r="Y37"/>
  <c r="X37"/>
  <c r="V37"/>
  <c r="U37"/>
  <c r="S37"/>
  <c r="R37"/>
  <c r="P37"/>
  <c r="O37"/>
  <c r="M37"/>
  <c r="L37"/>
  <c r="J37"/>
  <c r="I37"/>
  <c r="G37"/>
  <c r="F37"/>
  <c r="D37"/>
  <c r="C37"/>
  <c r="AD36"/>
  <c r="AC36"/>
  <c r="AB36"/>
  <c r="AA36"/>
  <c r="Z36"/>
  <c r="Y36"/>
  <c r="X36"/>
  <c r="V36"/>
  <c r="U36"/>
  <c r="S36"/>
  <c r="R36"/>
  <c r="P36"/>
  <c r="O36"/>
  <c r="M36"/>
  <c r="L36"/>
  <c r="J36"/>
  <c r="I36"/>
  <c r="G36"/>
  <c r="F36"/>
  <c r="D36"/>
  <c r="C36"/>
  <c r="AD35"/>
  <c r="AC35"/>
  <c r="AB35"/>
  <c r="AA35"/>
  <c r="Z35"/>
  <c r="Y35"/>
  <c r="X35"/>
  <c r="V35"/>
  <c r="U35"/>
  <c r="S35"/>
  <c r="R35"/>
  <c r="P35"/>
  <c r="O35"/>
  <c r="M35"/>
  <c r="L35"/>
  <c r="J35"/>
  <c r="I35"/>
  <c r="G35"/>
  <c r="F35"/>
  <c r="D35"/>
  <c r="C35"/>
  <c r="AD34"/>
  <c r="AC34"/>
  <c r="AB34"/>
  <c r="AA34"/>
  <c r="Z34"/>
  <c r="Y34"/>
  <c r="X34"/>
  <c r="V34"/>
  <c r="U34"/>
  <c r="S34"/>
  <c r="R34"/>
  <c r="P34"/>
  <c r="O34"/>
  <c r="M34"/>
  <c r="L34"/>
  <c r="J34"/>
  <c r="I34"/>
  <c r="G34"/>
  <c r="F34"/>
  <c r="D34"/>
  <c r="C34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D26" s="1"/>
  <c r="AC26" s="1"/>
  <c r="AB26" s="1"/>
  <c r="AA26" s="1"/>
  <c r="Z26" s="1"/>
  <c r="Y26" s="1"/>
  <c r="X26" s="1"/>
  <c r="W26"/>
  <c r="V26" s="1"/>
  <c r="U26" s="1"/>
  <c r="T26"/>
  <c r="S26" s="1"/>
  <c r="R26" s="1"/>
  <c r="Q26"/>
  <c r="P26" s="1"/>
  <c r="O26" s="1"/>
  <c r="N26"/>
  <c r="M26" s="1"/>
  <c r="L26" s="1"/>
  <c r="K26"/>
  <c r="J26" s="1"/>
  <c r="I26" s="1"/>
  <c r="H26"/>
  <c r="G26" s="1"/>
  <c r="F26" s="1"/>
  <c r="E26"/>
  <c r="D26"/>
  <c r="C26" s="1"/>
  <c r="B26"/>
  <c r="AD25"/>
  <c r="AC25"/>
  <c r="AB25"/>
  <c r="AA25"/>
  <c r="Z25"/>
  <c r="Y25"/>
  <c r="X25"/>
  <c r="V25" s="1"/>
  <c r="U25"/>
  <c r="S25"/>
  <c r="R25"/>
  <c r="P25"/>
  <c r="O25"/>
  <c r="M25"/>
  <c r="L25"/>
  <c r="J25"/>
  <c r="I25"/>
  <c r="G25"/>
  <c r="F25"/>
  <c r="D25"/>
  <c r="C25"/>
  <c r="AD24"/>
  <c r="AC24"/>
  <c r="AB24"/>
  <c r="AA24"/>
  <c r="Z24"/>
  <c r="Y24"/>
  <c r="X24"/>
  <c r="V24" s="1"/>
  <c r="U24"/>
  <c r="S24"/>
  <c r="R24"/>
  <c r="P24"/>
  <c r="O24"/>
  <c r="M24"/>
  <c r="L24"/>
  <c r="J24"/>
  <c r="I24"/>
  <c r="G24"/>
  <c r="F24"/>
  <c r="D24"/>
  <c r="C24"/>
  <c r="AD23"/>
  <c r="AC23"/>
  <c r="AB23"/>
  <c r="AA23"/>
  <c r="Z23"/>
  <c r="Y23"/>
  <c r="X23"/>
  <c r="V23" s="1"/>
  <c r="U23"/>
  <c r="S23"/>
  <c r="R23"/>
  <c r="P23"/>
  <c r="O23"/>
  <c r="M23"/>
  <c r="L23"/>
  <c r="J23"/>
  <c r="I23"/>
  <c r="G23"/>
  <c r="F23"/>
  <c r="D23"/>
  <c r="C23"/>
  <c r="AD22"/>
  <c r="AC22"/>
  <c r="AB22"/>
  <c r="AA22"/>
  <c r="Z22"/>
  <c r="Y22"/>
  <c r="X22"/>
  <c r="V22" s="1"/>
  <c r="U22"/>
  <c r="S22"/>
  <c r="R22"/>
  <c r="P22"/>
  <c r="O22"/>
  <c r="M22"/>
  <c r="L22"/>
  <c r="J22"/>
  <c r="I22"/>
  <c r="G22"/>
  <c r="F22"/>
  <c r="D22"/>
  <c r="C22"/>
  <c r="AD21"/>
  <c r="AC21"/>
  <c r="AB21"/>
  <c r="AA21"/>
  <c r="Z21"/>
  <c r="Y21"/>
  <c r="X21"/>
  <c r="V21" s="1"/>
  <c r="U21"/>
  <c r="S21"/>
  <c r="R21"/>
  <c r="P21"/>
  <c r="O21"/>
  <c r="M21"/>
  <c r="L21"/>
  <c r="J21"/>
  <c r="I21"/>
  <c r="G21"/>
  <c r="F21"/>
  <c r="D21"/>
  <c r="C21"/>
  <c r="AD20"/>
  <c r="AC20"/>
  <c r="AB20"/>
  <c r="AA20"/>
  <c r="Z20"/>
  <c r="Y20"/>
  <c r="X20"/>
  <c r="V20" s="1"/>
  <c r="U20"/>
  <c r="S20"/>
  <c r="R20"/>
  <c r="P20"/>
  <c r="O20"/>
  <c r="M20"/>
  <c r="L20"/>
  <c r="J20"/>
  <c r="I20"/>
  <c r="G20"/>
  <c r="F20"/>
  <c r="D20"/>
  <c r="C20"/>
  <c r="AD19"/>
  <c r="AC19"/>
  <c r="AB19"/>
  <c r="AA19"/>
  <c r="Z19"/>
  <c r="Y19"/>
  <c r="X19"/>
  <c r="V19" s="1"/>
  <c r="U19"/>
  <c r="S19"/>
  <c r="R19"/>
  <c r="P19"/>
  <c r="O19"/>
  <c r="M19"/>
  <c r="L19"/>
  <c r="J19"/>
  <c r="I19"/>
  <c r="G19"/>
  <c r="F19"/>
  <c r="D19"/>
  <c r="C19"/>
  <c r="AD18"/>
  <c r="AC18"/>
  <c r="AB18"/>
  <c r="AA18"/>
  <c r="Z18"/>
  <c r="Y18"/>
  <c r="X18"/>
  <c r="V18" s="1"/>
  <c r="U18"/>
  <c r="S18"/>
  <c r="R18"/>
  <c r="P18"/>
  <c r="O18"/>
  <c r="M18"/>
  <c r="L18"/>
  <c r="J18"/>
  <c r="I18"/>
  <c r="G18"/>
  <c r="F18"/>
  <c r="D18"/>
  <c r="C18"/>
  <c r="AD17"/>
  <c r="AC17"/>
  <c r="AB17"/>
  <c r="AA17"/>
  <c r="Z17"/>
  <c r="Y17"/>
  <c r="X17"/>
  <c r="V17" s="1"/>
  <c r="U17"/>
  <c r="S17"/>
  <c r="R17"/>
  <c r="P17"/>
  <c r="O17"/>
  <c r="M17"/>
  <c r="L17"/>
  <c r="J17"/>
  <c r="I17"/>
  <c r="G17"/>
  <c r="F17"/>
  <c r="D17"/>
  <c r="C17"/>
  <c r="AD16"/>
  <c r="AC16"/>
  <c r="AB16"/>
  <c r="AA16"/>
  <c r="Z16"/>
  <c r="Y16"/>
  <c r="X16"/>
  <c r="V16" s="1"/>
  <c r="U16"/>
  <c r="S16"/>
  <c r="R16"/>
  <c r="P16"/>
  <c r="O16"/>
  <c r="M16"/>
  <c r="L16"/>
  <c r="J16"/>
  <c r="I16"/>
  <c r="G16"/>
  <c r="F16"/>
  <c r="D16"/>
  <c r="C16"/>
  <c r="AD15"/>
  <c r="AC15"/>
  <c r="AB15"/>
  <c r="AA15"/>
  <c r="Z15"/>
  <c r="Y15"/>
  <c r="X15"/>
  <c r="V15" s="1"/>
  <c r="U15"/>
  <c r="S15"/>
  <c r="R15"/>
  <c r="P15"/>
  <c r="O15"/>
  <c r="M15"/>
  <c r="L15"/>
  <c r="J15"/>
  <c r="I15"/>
  <c r="G15"/>
  <c r="F15"/>
  <c r="D15"/>
  <c r="C15"/>
  <c r="AD14"/>
  <c r="AC14"/>
  <c r="AB14"/>
  <c r="AA14"/>
  <c r="Z14"/>
  <c r="Y14"/>
  <c r="X14"/>
  <c r="V14" s="1"/>
  <c r="U14"/>
  <c r="S14"/>
  <c r="R14"/>
  <c r="P14"/>
  <c r="O14"/>
  <c r="M14"/>
  <c r="L14"/>
  <c r="J14"/>
  <c r="I14"/>
  <c r="G14"/>
  <c r="F14"/>
  <c r="D14"/>
  <c r="C14"/>
  <c r="AD13"/>
  <c r="AC13"/>
  <c r="AB13"/>
  <c r="AA13"/>
  <c r="Z13"/>
  <c r="Y13"/>
  <c r="X13"/>
  <c r="V13" s="1"/>
  <c r="U13"/>
  <c r="S13"/>
  <c r="R13"/>
  <c r="P13"/>
  <c r="O13"/>
  <c r="M13"/>
  <c r="L13"/>
  <c r="J13"/>
  <c r="I13"/>
  <c r="G13"/>
  <c r="F13"/>
  <c r="D13"/>
  <c r="C13"/>
  <c r="AD12"/>
  <c r="AC12"/>
  <c r="AB12"/>
  <c r="AA12"/>
  <c r="Z12"/>
  <c r="Y12"/>
  <c r="X12"/>
  <c r="V12" s="1"/>
  <c r="U12"/>
  <c r="S12"/>
  <c r="R12"/>
  <c r="P12"/>
  <c r="O12"/>
  <c r="M12"/>
  <c r="L12"/>
  <c r="J12"/>
  <c r="I12"/>
  <c r="G12"/>
  <c r="F12"/>
  <c r="D12"/>
  <c r="C12"/>
  <c r="AD11"/>
  <c r="AC11"/>
  <c r="AB11"/>
  <c r="AA11"/>
  <c r="Z11"/>
  <c r="Y11"/>
  <c r="X11"/>
  <c r="V11" s="1"/>
  <c r="U11"/>
  <c r="S11"/>
  <c r="R11"/>
  <c r="P11"/>
  <c r="O11"/>
  <c r="M11"/>
  <c r="L11"/>
  <c r="J11"/>
  <c r="I11"/>
  <c r="G11"/>
  <c r="F11"/>
  <c r="D11"/>
  <c r="C11"/>
  <c r="AD10"/>
  <c r="AC10"/>
  <c r="AB10"/>
  <c r="AA10"/>
  <c r="Z10"/>
  <c r="Y10"/>
  <c r="X10"/>
  <c r="V10" s="1"/>
  <c r="U10"/>
  <c r="S10"/>
  <c r="R10"/>
  <c r="P10"/>
  <c r="O10"/>
  <c r="M10"/>
  <c r="L10"/>
  <c r="J10"/>
  <c r="I10"/>
  <c r="G10"/>
  <c r="F10"/>
  <c r="D10"/>
  <c r="C10"/>
  <c r="AD9"/>
  <c r="AC9"/>
  <c r="AB9"/>
  <c r="AA9"/>
  <c r="Z9"/>
  <c r="Y9"/>
  <c r="X9"/>
  <c r="V9" s="1"/>
  <c r="U9"/>
  <c r="S9"/>
  <c r="R9"/>
  <c r="P9"/>
  <c r="O9"/>
  <c r="M9"/>
  <c r="L9"/>
  <c r="J9"/>
  <c r="I9"/>
  <c r="G9"/>
  <c r="F9"/>
  <c r="D9"/>
  <c r="C9"/>
  <c r="AD8"/>
  <c r="AC8"/>
  <c r="AB8"/>
  <c r="AA8"/>
  <c r="Z8"/>
  <c r="Y8"/>
  <c r="X8"/>
  <c r="V8" s="1"/>
  <c r="U8"/>
  <c r="S8"/>
  <c r="R8"/>
  <c r="P8"/>
  <c r="O8"/>
  <c r="M8"/>
  <c r="L8"/>
  <c r="J8"/>
  <c r="I8"/>
  <c r="G8"/>
  <c r="F8"/>
  <c r="D8"/>
  <c r="C8"/>
  <c r="AD7"/>
  <c r="AC7"/>
  <c r="AB7"/>
  <c r="AA7"/>
  <c r="Z7"/>
  <c r="Y7"/>
  <c r="X7"/>
  <c r="V7" s="1"/>
  <c r="U7"/>
  <c r="S7"/>
  <c r="R7"/>
  <c r="P7"/>
  <c r="O7"/>
  <c r="M7"/>
  <c r="L7"/>
  <c r="J7"/>
  <c r="I7"/>
  <c r="G7"/>
  <c r="F7"/>
  <c r="D7"/>
  <c r="C7"/>
  <c r="AD6"/>
  <c r="AC6"/>
  <c r="AB6"/>
  <c r="AA6"/>
  <c r="Z6"/>
  <c r="Y6"/>
  <c r="X6"/>
  <c r="V6"/>
  <c r="U6"/>
  <c r="S6"/>
  <c r="R6"/>
  <c r="P6"/>
  <c r="O6"/>
  <c r="M6"/>
  <c r="L6"/>
  <c r="J6"/>
  <c r="I6"/>
  <c r="G6"/>
  <c r="F6"/>
  <c r="D6"/>
  <c r="C6"/>
  <c r="W53" i="1"/>
  <c r="V53"/>
  <c r="U53" s="1"/>
  <c r="T53" s="1"/>
  <c r="S53" s="1"/>
  <c r="R53" s="1"/>
  <c r="Q53" s="1"/>
  <c r="P53" s="1"/>
  <c r="O53" s="1"/>
  <c r="N53" s="1"/>
  <c r="K53" s="1"/>
  <c r="J53"/>
  <c r="I53"/>
  <c r="H53"/>
  <c r="G53"/>
  <c r="F53"/>
  <c r="E53"/>
  <c r="D53"/>
  <c r="C53"/>
  <c r="B53"/>
  <c r="W52"/>
  <c r="V52"/>
  <c r="U52"/>
  <c r="T52"/>
  <c r="S52"/>
  <c r="R52"/>
  <c r="Q52"/>
  <c r="P52"/>
  <c r="O52"/>
  <c r="N52"/>
  <c r="K52" s="1"/>
  <c r="J52"/>
  <c r="I52"/>
  <c r="H52"/>
  <c r="G52"/>
  <c r="F52"/>
  <c r="E52"/>
  <c r="D52"/>
  <c r="C52"/>
  <c r="B52"/>
  <c r="W51" s="1"/>
  <c r="V51"/>
  <c r="U51"/>
  <c r="T51"/>
  <c r="S51"/>
  <c r="R51"/>
  <c r="Q51"/>
  <c r="P51"/>
  <c r="O51"/>
  <c r="N51"/>
  <c r="M51" s="1"/>
  <c r="K51"/>
  <c r="J51"/>
  <c r="W50" s="1"/>
  <c r="V50"/>
  <c r="U50"/>
  <c r="T50"/>
  <c r="S50"/>
  <c r="R50"/>
  <c r="Q50"/>
  <c r="P50"/>
  <c r="O50"/>
  <c r="N50"/>
  <c r="M50" s="1"/>
  <c r="K50"/>
  <c r="J50"/>
  <c r="W49" s="1"/>
  <c r="V49"/>
  <c r="U49"/>
  <c r="T49"/>
  <c r="S49"/>
  <c r="R49"/>
  <c r="Q49"/>
  <c r="P49"/>
  <c r="O49"/>
  <c r="N49"/>
  <c r="M49" s="1"/>
  <c r="K49"/>
  <c r="J49"/>
  <c r="W48" s="1"/>
  <c r="V48"/>
  <c r="U48"/>
  <c r="T48"/>
  <c r="S48"/>
  <c r="R48"/>
  <c r="Q48"/>
  <c r="P48"/>
  <c r="O48"/>
  <c r="N48"/>
  <c r="M48" s="1"/>
  <c r="K48"/>
  <c r="J48"/>
  <c r="W47" s="1"/>
  <c r="V47"/>
  <c r="U47"/>
  <c r="T47"/>
  <c r="S47"/>
  <c r="R47"/>
  <c r="Q47"/>
  <c r="P47"/>
  <c r="O47"/>
  <c r="N47"/>
  <c r="M47" s="1"/>
  <c r="K47"/>
  <c r="J47"/>
  <c r="W46" s="1"/>
  <c r="V46"/>
  <c r="U46"/>
  <c r="T46"/>
  <c r="S46"/>
  <c r="R46"/>
  <c r="Q46"/>
  <c r="P46"/>
  <c r="O46"/>
  <c r="N46"/>
  <c r="M46" s="1"/>
  <c r="K46"/>
  <c r="J46"/>
  <c r="W45" s="1"/>
  <c r="V45"/>
  <c r="U45"/>
  <c r="T45"/>
  <c r="S45"/>
  <c r="R45"/>
  <c r="Q45"/>
  <c r="P45"/>
  <c r="O45"/>
  <c r="N45"/>
  <c r="M45" s="1"/>
  <c r="K45"/>
  <c r="J45"/>
  <c r="W44" s="1"/>
  <c r="V44"/>
  <c r="U44"/>
  <c r="T44"/>
  <c r="S44"/>
  <c r="R44"/>
  <c r="Q44"/>
  <c r="P44"/>
  <c r="O44"/>
  <c r="N44"/>
  <c r="M44" s="1"/>
  <c r="K44"/>
  <c r="J44"/>
  <c r="W43" s="1"/>
  <c r="V43"/>
  <c r="U43"/>
  <c r="T43"/>
  <c r="S43"/>
  <c r="R43"/>
  <c r="Q43"/>
  <c r="P43"/>
  <c r="O43"/>
  <c r="N43"/>
  <c r="M43" s="1"/>
  <c r="K43"/>
  <c r="J43"/>
  <c r="W42" s="1"/>
  <c r="V42"/>
  <c r="U42"/>
  <c r="T42"/>
  <c r="S42"/>
  <c r="R42"/>
  <c r="Q42"/>
  <c r="P42"/>
  <c r="O42"/>
  <c r="N42"/>
  <c r="M42" s="1"/>
  <c r="K42"/>
  <c r="J42"/>
  <c r="W41" s="1"/>
  <c r="V41"/>
  <c r="U41"/>
  <c r="T41"/>
  <c r="S41"/>
  <c r="R41"/>
  <c r="Q41"/>
  <c r="P41"/>
  <c r="O41"/>
  <c r="N41"/>
  <c r="M41" s="1"/>
  <c r="K41"/>
  <c r="J41"/>
  <c r="W40" s="1"/>
  <c r="V40"/>
  <c r="U40"/>
  <c r="T40"/>
  <c r="S40"/>
  <c r="R40"/>
  <c r="Q40"/>
  <c r="P40"/>
  <c r="O40"/>
  <c r="N40"/>
  <c r="M40" s="1"/>
  <c r="K40"/>
  <c r="J40"/>
  <c r="W39" s="1"/>
  <c r="V39"/>
  <c r="U39"/>
  <c r="T39"/>
  <c r="S39"/>
  <c r="R39"/>
  <c r="Q39"/>
  <c r="P39"/>
  <c r="O39"/>
  <c r="N39"/>
  <c r="M39" s="1"/>
  <c r="K39"/>
  <c r="J39"/>
  <c r="W38" s="1"/>
  <c r="V38"/>
  <c r="U38"/>
  <c r="T38"/>
  <c r="S38"/>
  <c r="R38"/>
  <c r="Q38"/>
  <c r="P38"/>
  <c r="O38"/>
  <c r="N38"/>
  <c r="M38" s="1"/>
  <c r="K38"/>
  <c r="J38"/>
  <c r="W37" s="1"/>
  <c r="V37"/>
  <c r="U37"/>
  <c r="T37"/>
  <c r="S37"/>
  <c r="R37"/>
  <c r="Q37"/>
  <c r="P37"/>
  <c r="O37"/>
  <c r="N37"/>
  <c r="M37" s="1"/>
  <c r="K37"/>
  <c r="J37"/>
  <c r="W36" s="1"/>
  <c r="V36"/>
  <c r="U36"/>
  <c r="T36"/>
  <c r="S36"/>
  <c r="R36"/>
  <c r="Q36"/>
  <c r="P36"/>
  <c r="O36"/>
  <c r="N36"/>
  <c r="M36" s="1"/>
  <c r="K36"/>
  <c r="J36"/>
  <c r="W35" s="1"/>
  <c r="V35"/>
  <c r="U35"/>
  <c r="T35"/>
  <c r="S35"/>
  <c r="R35"/>
  <c r="Q35"/>
  <c r="P35"/>
  <c r="O35"/>
  <c r="N35"/>
  <c r="M35" s="1"/>
  <c r="K35"/>
  <c r="J35"/>
  <c r="W34" s="1"/>
  <c r="V34"/>
  <c r="U34"/>
  <c r="T34"/>
  <c r="S34"/>
  <c r="R34"/>
  <c r="Q34"/>
  <c r="P34"/>
  <c r="O34"/>
  <c r="N34"/>
  <c r="M34" s="1"/>
  <c r="K34"/>
  <c r="J34"/>
  <c r="W33" s="1"/>
  <c r="V33"/>
  <c r="U33"/>
  <c r="T33"/>
  <c r="S33"/>
  <c r="R33"/>
  <c r="Q33"/>
  <c r="P33"/>
  <c r="O33"/>
  <c r="N33"/>
  <c r="M33"/>
  <c r="K33"/>
  <c r="J33"/>
  <c r="W32"/>
  <c r="V32"/>
  <c r="U32"/>
  <c r="T32"/>
  <c r="S32"/>
  <c r="R32"/>
  <c r="Q32"/>
  <c r="P32"/>
  <c r="O32"/>
  <c r="N32"/>
  <c r="K32"/>
  <c r="J32"/>
  <c r="U31"/>
  <c r="T31"/>
  <c r="S31"/>
  <c r="R31"/>
  <c r="Q31"/>
  <c r="P31"/>
  <c r="O31"/>
  <c r="N31"/>
  <c r="T30"/>
  <c r="R30"/>
  <c r="Q30"/>
  <c r="P30"/>
  <c r="O30"/>
  <c r="N30"/>
  <c r="W26"/>
  <c r="V26"/>
  <c r="U26" s="1"/>
  <c r="T26" s="1"/>
  <c r="S26" s="1"/>
  <c r="R26" s="1"/>
  <c r="Q26" s="1"/>
  <c r="P26" s="1"/>
  <c r="O26" s="1"/>
  <c r="N26" s="1"/>
  <c r="K26"/>
  <c r="J26"/>
  <c r="I26"/>
  <c r="H26"/>
  <c r="G26"/>
  <c r="F26"/>
  <c r="E26"/>
  <c r="D26"/>
  <c r="C26"/>
  <c r="B26"/>
  <c r="W25"/>
  <c r="V25"/>
  <c r="U25"/>
  <c r="T25"/>
  <c r="S25"/>
  <c r="R25"/>
  <c r="Q25"/>
  <c r="P25"/>
  <c r="O25"/>
  <c r="N25"/>
  <c r="K25"/>
  <c r="J25"/>
  <c r="I25"/>
  <c r="H25"/>
  <c r="G25"/>
  <c r="F25"/>
  <c r="E25"/>
  <c r="D25"/>
  <c r="C25"/>
  <c r="B25"/>
  <c r="W24" s="1"/>
  <c r="V24"/>
  <c r="U24"/>
  <c r="T24"/>
  <c r="S24"/>
  <c r="R24"/>
  <c r="Q24"/>
  <c r="P24"/>
  <c r="O24"/>
  <c r="N24"/>
  <c r="M24" s="1"/>
  <c r="K24"/>
  <c r="J24"/>
  <c r="W23" s="1"/>
  <c r="V23"/>
  <c r="U23"/>
  <c r="T23"/>
  <c r="S23"/>
  <c r="R23"/>
  <c r="Q23"/>
  <c r="P23"/>
  <c r="O23"/>
  <c r="N23"/>
  <c r="M23" s="1"/>
  <c r="K23"/>
  <c r="J23"/>
  <c r="W22" s="1"/>
  <c r="V22"/>
  <c r="U22"/>
  <c r="T22"/>
  <c r="S22"/>
  <c r="R22"/>
  <c r="Q22"/>
  <c r="P22"/>
  <c r="O22"/>
  <c r="N22"/>
  <c r="M22" s="1"/>
  <c r="K22"/>
  <c r="J22"/>
  <c r="W21" s="1"/>
  <c r="V21"/>
  <c r="U21"/>
  <c r="T21"/>
  <c r="S21"/>
  <c r="R21"/>
  <c r="Q21"/>
  <c r="P21"/>
  <c r="O21"/>
  <c r="N21"/>
  <c r="M21" s="1"/>
  <c r="K21"/>
  <c r="J21"/>
  <c r="W20" s="1"/>
  <c r="V20"/>
  <c r="U20"/>
  <c r="T20"/>
  <c r="S20"/>
  <c r="R20"/>
  <c r="Q20"/>
  <c r="P20"/>
  <c r="O20"/>
  <c r="N20"/>
  <c r="M20" s="1"/>
  <c r="K20"/>
  <c r="J20"/>
  <c r="W19" s="1"/>
  <c r="V19"/>
  <c r="U19"/>
  <c r="T19"/>
  <c r="S19"/>
  <c r="R19"/>
  <c r="Q19"/>
  <c r="P19"/>
  <c r="O19"/>
  <c r="N19"/>
  <c r="M19" s="1"/>
  <c r="K19"/>
  <c r="J19"/>
  <c r="W18" s="1"/>
  <c r="V18"/>
  <c r="U18"/>
  <c r="T18"/>
  <c r="S18"/>
  <c r="R18"/>
  <c r="Q18"/>
  <c r="P18"/>
  <c r="O18"/>
  <c r="N18"/>
  <c r="M18" s="1"/>
  <c r="K18"/>
  <c r="J18"/>
  <c r="W17" s="1"/>
  <c r="V17"/>
  <c r="U17"/>
  <c r="T17"/>
  <c r="S17"/>
  <c r="R17"/>
  <c r="Q17"/>
  <c r="P17"/>
  <c r="O17"/>
  <c r="N17"/>
  <c r="M17" s="1"/>
  <c r="K17"/>
  <c r="J17"/>
  <c r="W16" s="1"/>
  <c r="V16"/>
  <c r="U16"/>
  <c r="T16"/>
  <c r="S16"/>
  <c r="R16"/>
  <c r="Q16"/>
  <c r="P16"/>
  <c r="O16"/>
  <c r="N16"/>
  <c r="M16" s="1"/>
  <c r="K16"/>
  <c r="J16"/>
  <c r="W15" s="1"/>
  <c r="V15"/>
  <c r="U15"/>
  <c r="T15"/>
  <c r="S15"/>
  <c r="R15"/>
  <c r="Q15"/>
  <c r="P15"/>
  <c r="O15"/>
  <c r="N15"/>
  <c r="M15" s="1"/>
  <c r="K15"/>
  <c r="J15"/>
  <c r="W14" s="1"/>
  <c r="V14"/>
  <c r="U14"/>
  <c r="T14"/>
  <c r="S14"/>
  <c r="R14"/>
  <c r="Q14"/>
  <c r="P14"/>
  <c r="O14"/>
  <c r="N14"/>
  <c r="M14" s="1"/>
  <c r="K14"/>
  <c r="J14"/>
  <c r="W13" s="1"/>
  <c r="V13"/>
  <c r="U13"/>
  <c r="T13"/>
  <c r="S13"/>
  <c r="R13"/>
  <c r="Q13"/>
  <c r="P13"/>
  <c r="O13"/>
  <c r="N13"/>
  <c r="M13" s="1"/>
  <c r="K13"/>
  <c r="J13"/>
  <c r="W12" s="1"/>
  <c r="V12"/>
  <c r="U12"/>
  <c r="T12"/>
  <c r="S12"/>
  <c r="R12"/>
  <c r="Q12"/>
  <c r="P12"/>
  <c r="O12"/>
  <c r="N12"/>
  <c r="M12" s="1"/>
  <c r="K12"/>
  <c r="J12"/>
  <c r="W11" s="1"/>
  <c r="V11"/>
  <c r="U11"/>
  <c r="T11"/>
  <c r="S11"/>
  <c r="R11"/>
  <c r="Q11"/>
  <c r="P11"/>
  <c r="O11"/>
  <c r="N11"/>
  <c r="M11" s="1"/>
  <c r="K11"/>
  <c r="J11"/>
  <c r="W10" s="1"/>
  <c r="V10"/>
  <c r="U10"/>
  <c r="T10"/>
  <c r="S10"/>
  <c r="R10"/>
  <c r="Q10"/>
  <c r="P10"/>
  <c r="O10"/>
  <c r="N10"/>
  <c r="M10" s="1"/>
  <c r="K10"/>
  <c r="J10"/>
  <c r="W9" s="1"/>
  <c r="V9"/>
  <c r="U9"/>
  <c r="T9"/>
  <c r="S9"/>
  <c r="R9"/>
  <c r="Q9"/>
  <c r="P9"/>
  <c r="O9"/>
  <c r="N9"/>
  <c r="M9" s="1"/>
  <c r="K9"/>
  <c r="J9"/>
  <c r="W8" s="1"/>
  <c r="V8"/>
  <c r="U8"/>
  <c r="T8"/>
  <c r="S8"/>
  <c r="R8"/>
  <c r="Q8"/>
  <c r="P8"/>
  <c r="O8"/>
  <c r="N8"/>
  <c r="M8" s="1"/>
  <c r="K8"/>
  <c r="J8"/>
  <c r="W7" s="1"/>
  <c r="V7"/>
  <c r="U7"/>
  <c r="T7"/>
  <c r="S7"/>
  <c r="R7"/>
  <c r="Q7"/>
  <c r="P7"/>
  <c r="O7"/>
  <c r="N7"/>
  <c r="M7" s="1"/>
  <c r="K7"/>
  <c r="J7"/>
  <c r="W6" s="1"/>
  <c r="V6"/>
  <c r="U6"/>
  <c r="T6"/>
  <c r="S6"/>
  <c r="R6"/>
  <c r="Q6"/>
  <c r="P6"/>
  <c r="O6"/>
  <c r="N6"/>
  <c r="M6"/>
  <c r="K6"/>
  <c r="J6"/>
  <c r="W5"/>
  <c r="V5"/>
  <c r="U5"/>
  <c r="T5"/>
  <c r="S5"/>
  <c r="R5"/>
  <c r="Q5"/>
  <c r="P5"/>
  <c r="O5"/>
  <c r="N5"/>
  <c r="K5"/>
  <c r="J5"/>
  <c r="U4"/>
  <c r="T4"/>
  <c r="S4"/>
  <c r="R4"/>
  <c r="Q4"/>
  <c r="P4"/>
  <c r="O4"/>
  <c r="N4"/>
  <c r="T3"/>
  <c r="R3"/>
  <c r="Q3"/>
  <c r="P3"/>
  <c r="O3"/>
  <c r="N3"/>
  <c r="Q131" i="5"/>
  <c r="O131"/>
  <c r="M131"/>
  <c r="K131"/>
  <c r="I131"/>
  <c r="G131"/>
  <c r="E131"/>
  <c r="D131"/>
  <c r="O130"/>
  <c r="M130"/>
  <c r="K130"/>
  <c r="I130"/>
  <c r="G130"/>
  <c r="E130"/>
  <c r="D130"/>
  <c r="M129"/>
  <c r="K129"/>
  <c r="I129"/>
  <c r="G129"/>
  <c r="E129"/>
  <c r="D129"/>
  <c r="K128"/>
  <c r="I128"/>
  <c r="G128"/>
  <c r="E128"/>
  <c r="D128"/>
  <c r="I127"/>
  <c r="G127"/>
  <c r="E127"/>
  <c r="D127"/>
  <c r="G126"/>
  <c r="E126"/>
  <c r="D126"/>
  <c r="E125"/>
  <c r="D125"/>
  <c r="B117"/>
  <c r="D116"/>
  <c r="B116"/>
  <c r="D115"/>
  <c r="B115"/>
  <c r="D114"/>
  <c r="B114"/>
  <c r="K102"/>
  <c r="J102"/>
  <c r="I102"/>
  <c r="H102"/>
  <c r="G102"/>
  <c r="F102"/>
  <c r="E102"/>
  <c r="D102"/>
  <c r="C102"/>
  <c r="K101"/>
  <c r="J101"/>
  <c r="I101"/>
  <c r="H101"/>
  <c r="G101"/>
  <c r="F101"/>
  <c r="E101"/>
  <c r="D101"/>
  <c r="C101"/>
  <c r="K100"/>
  <c r="J100"/>
  <c r="I100"/>
  <c r="H100"/>
  <c r="G100"/>
  <c r="F100"/>
  <c r="E100"/>
  <c r="D100"/>
  <c r="C100"/>
  <c r="N99"/>
  <c r="K99"/>
  <c r="J99" s="1"/>
  <c r="I99" s="1"/>
  <c r="H99" s="1"/>
  <c r="G99" s="1"/>
  <c r="F99" s="1"/>
  <c r="E99" s="1"/>
  <c r="D99" s="1"/>
  <c r="C99" s="1"/>
  <c r="K98"/>
  <c r="J98"/>
  <c r="I98"/>
  <c r="H98"/>
  <c r="G98"/>
  <c r="F98"/>
  <c r="E98"/>
  <c r="D98"/>
  <c r="C98"/>
  <c r="K93"/>
  <c r="J93"/>
  <c r="I93"/>
  <c r="H93"/>
  <c r="G93"/>
  <c r="F93"/>
  <c r="E93"/>
  <c r="D93"/>
  <c r="C93"/>
  <c r="K92"/>
  <c r="J92"/>
  <c r="I92"/>
  <c r="H92"/>
  <c r="G92"/>
  <c r="F92"/>
  <c r="E92"/>
  <c r="D92"/>
  <c r="C92"/>
  <c r="K91"/>
  <c r="J91"/>
  <c r="I91"/>
  <c r="H91"/>
  <c r="G91"/>
  <c r="F91"/>
  <c r="E91"/>
  <c r="D91"/>
  <c r="C91" s="1"/>
  <c r="K90"/>
  <c r="J90"/>
  <c r="I90"/>
  <c r="H90"/>
  <c r="G90"/>
  <c r="F90"/>
  <c r="E90"/>
  <c r="D90"/>
  <c r="C90" s="1"/>
  <c r="K89"/>
  <c r="J89"/>
  <c r="I89"/>
  <c r="H89"/>
  <c r="G89"/>
  <c r="F89"/>
  <c r="E89"/>
  <c r="D89"/>
  <c r="C89" s="1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D81"/>
  <c r="AC81"/>
  <c r="AB81"/>
  <c r="AA81"/>
  <c r="Z81"/>
  <c r="Y81"/>
  <c r="X81"/>
  <c r="V81"/>
  <c r="U81"/>
  <c r="S81"/>
  <c r="R81"/>
  <c r="P81"/>
  <c r="O81"/>
  <c r="M81"/>
  <c r="L81"/>
  <c r="J81"/>
  <c r="I81"/>
  <c r="G81"/>
  <c r="F81"/>
  <c r="D81"/>
  <c r="C81"/>
  <c r="AD80"/>
  <c r="AC80"/>
  <c r="AB80"/>
  <c r="AA80"/>
  <c r="Z80"/>
  <c r="Y80"/>
  <c r="X80"/>
  <c r="V80"/>
  <c r="U80"/>
  <c r="S80"/>
  <c r="R80"/>
  <c r="P80"/>
  <c r="O80"/>
  <c r="M80"/>
  <c r="L80"/>
  <c r="J80"/>
  <c r="I80"/>
  <c r="G80"/>
  <c r="F80"/>
  <c r="D80"/>
  <c r="C80"/>
  <c r="AD79"/>
  <c r="AC79"/>
  <c r="AB79"/>
  <c r="AA79"/>
  <c r="Z79"/>
  <c r="Y79"/>
  <c r="X79"/>
  <c r="V79"/>
  <c r="U79"/>
  <c r="S79"/>
  <c r="R79"/>
  <c r="P79"/>
  <c r="O79"/>
  <c r="M79"/>
  <c r="L79"/>
  <c r="J79"/>
  <c r="I79"/>
  <c r="G79"/>
  <c r="F79"/>
  <c r="D79"/>
  <c r="C79"/>
  <c r="AD78"/>
  <c r="AC78"/>
  <c r="AB78"/>
  <c r="AA78"/>
  <c r="Z78"/>
  <c r="Y78"/>
  <c r="X78"/>
  <c r="V78"/>
  <c r="U78"/>
  <c r="S78"/>
  <c r="R78"/>
  <c r="P78"/>
  <c r="O78"/>
  <c r="M78"/>
  <c r="L78"/>
  <c r="J78"/>
  <c r="I78"/>
  <c r="G78"/>
  <c r="F78"/>
  <c r="D78"/>
  <c r="C78"/>
  <c r="AD77"/>
  <c r="AC77"/>
  <c r="AB77"/>
  <c r="AA77"/>
  <c r="Z77"/>
  <c r="Y77"/>
  <c r="X77"/>
  <c r="V77"/>
  <c r="U77"/>
  <c r="S77"/>
  <c r="R77"/>
  <c r="P77"/>
  <c r="O77"/>
  <c r="M77"/>
  <c r="L77"/>
  <c r="J77"/>
  <c r="I77"/>
  <c r="G77"/>
  <c r="F77"/>
  <c r="D77"/>
  <c r="C77"/>
  <c r="AD76"/>
  <c r="AC76"/>
  <c r="AB76"/>
  <c r="AA76"/>
  <c r="Z76"/>
  <c r="Y76"/>
  <c r="X76"/>
  <c r="V76"/>
  <c r="U76"/>
  <c r="S76"/>
  <c r="R76"/>
  <c r="P76"/>
  <c r="O76"/>
  <c r="M76"/>
  <c r="L76"/>
  <c r="J76"/>
  <c r="I76"/>
  <c r="G76"/>
  <c r="F76"/>
  <c r="D76"/>
  <c r="C76"/>
  <c r="AD75"/>
  <c r="AC75"/>
  <c r="AB75"/>
  <c r="AA75"/>
  <c r="Z75"/>
  <c r="Y75"/>
  <c r="X75"/>
  <c r="V75"/>
  <c r="U75"/>
  <c r="S75"/>
  <c r="R75"/>
  <c r="P75"/>
  <c r="O75"/>
  <c r="M75"/>
  <c r="L75"/>
  <c r="J75"/>
  <c r="I75"/>
  <c r="G75"/>
  <c r="F75"/>
  <c r="D75"/>
  <c r="C75"/>
  <c r="AD74"/>
  <c r="AC74"/>
  <c r="AB74"/>
  <c r="AA74"/>
  <c r="Z74"/>
  <c r="Y74"/>
  <c r="X74"/>
  <c r="V74"/>
  <c r="U74"/>
  <c r="S74"/>
  <c r="R74"/>
  <c r="P74"/>
  <c r="O74"/>
  <c r="M74"/>
  <c r="L74"/>
  <c r="J74"/>
  <c r="I74"/>
  <c r="G74"/>
  <c r="F74"/>
  <c r="D74"/>
  <c r="C74"/>
  <c r="AD73"/>
  <c r="AC73"/>
  <c r="AB73"/>
  <c r="AA73"/>
  <c r="Z73"/>
  <c r="Y73"/>
  <c r="X73"/>
  <c r="V73"/>
  <c r="U73"/>
  <c r="S73"/>
  <c r="R73"/>
  <c r="P73"/>
  <c r="O73"/>
  <c r="M73"/>
  <c r="L73"/>
  <c r="J73"/>
  <c r="I73"/>
  <c r="G73"/>
  <c r="F73"/>
  <c r="D73"/>
  <c r="C73"/>
  <c r="AD72"/>
  <c r="AC72"/>
  <c r="AB72"/>
  <c r="AA72"/>
  <c r="Z72"/>
  <c r="Y72"/>
  <c r="X72"/>
  <c r="V72"/>
  <c r="U72"/>
  <c r="S72"/>
  <c r="R72"/>
  <c r="P72"/>
  <c r="O72"/>
  <c r="M72"/>
  <c r="L72"/>
  <c r="J72"/>
  <c r="I72"/>
  <c r="G72"/>
  <c r="F72"/>
  <c r="D72"/>
  <c r="C72"/>
  <c r="AD71"/>
  <c r="AC71"/>
  <c r="AB71"/>
  <c r="AA71"/>
  <c r="Z71"/>
  <c r="Y71"/>
  <c r="X71"/>
  <c r="V71"/>
  <c r="U71"/>
  <c r="S71"/>
  <c r="R71"/>
  <c r="P71"/>
  <c r="O71"/>
  <c r="M71"/>
  <c r="L71"/>
  <c r="J71"/>
  <c r="I71"/>
  <c r="G71"/>
  <c r="F71"/>
  <c r="D71"/>
  <c r="C71"/>
  <c r="AD70"/>
  <c r="AC70"/>
  <c r="AB70"/>
  <c r="AA70"/>
  <c r="Z70"/>
  <c r="Y70"/>
  <c r="X70"/>
  <c r="V70"/>
  <c r="U70"/>
  <c r="S70"/>
  <c r="R70"/>
  <c r="P70"/>
  <c r="O70"/>
  <c r="M70"/>
  <c r="L70"/>
  <c r="J70"/>
  <c r="I70"/>
  <c r="G70"/>
  <c r="F70"/>
  <c r="D70"/>
  <c r="C70"/>
  <c r="AD69"/>
  <c r="AC69"/>
  <c r="AB69"/>
  <c r="AA69"/>
  <c r="Z69"/>
  <c r="Y69"/>
  <c r="X69"/>
  <c r="V69"/>
  <c r="U69"/>
  <c r="S69"/>
  <c r="R69"/>
  <c r="P69"/>
  <c r="O69"/>
  <c r="M69"/>
  <c r="L69"/>
  <c r="J69"/>
  <c r="I69"/>
  <c r="G69"/>
  <c r="F69"/>
  <c r="D69"/>
  <c r="C69"/>
  <c r="AD68"/>
  <c r="AC68"/>
  <c r="AB68"/>
  <c r="AA68"/>
  <c r="Z68"/>
  <c r="Y68"/>
  <c r="X68"/>
  <c r="V68"/>
  <c r="U68"/>
  <c r="S68"/>
  <c r="R68"/>
  <c r="P68"/>
  <c r="O68"/>
  <c r="M68"/>
  <c r="L68"/>
  <c r="J68"/>
  <c r="I68"/>
  <c r="G68"/>
  <c r="F68"/>
  <c r="D68"/>
  <c r="C68"/>
  <c r="AD67"/>
  <c r="AC67"/>
  <c r="AB67"/>
  <c r="AA67"/>
  <c r="Z67"/>
  <c r="Y67"/>
  <c r="X67"/>
  <c r="V67"/>
  <c r="U67"/>
  <c r="S67"/>
  <c r="R67"/>
  <c r="P67"/>
  <c r="O67"/>
  <c r="M67"/>
  <c r="L67"/>
  <c r="J67"/>
  <c r="I67"/>
  <c r="G67"/>
  <c r="F67"/>
  <c r="D67"/>
  <c r="C67"/>
  <c r="AD66"/>
  <c r="AC66"/>
  <c r="AB66"/>
  <c r="AA66"/>
  <c r="Z66"/>
  <c r="Y66"/>
  <c r="X66"/>
  <c r="V66"/>
  <c r="U66"/>
  <c r="S66"/>
  <c r="R66"/>
  <c r="P66"/>
  <c r="O66"/>
  <c r="M66"/>
  <c r="L66"/>
  <c r="J66"/>
  <c r="I66"/>
  <c r="G66"/>
  <c r="F66"/>
  <c r="D66"/>
  <c r="C66"/>
  <c r="AD65"/>
  <c r="AC65"/>
  <c r="AB65"/>
  <c r="AA65"/>
  <c r="Z65"/>
  <c r="Y65"/>
  <c r="X65"/>
  <c r="V65"/>
  <c r="U65"/>
  <c r="S65"/>
  <c r="R65"/>
  <c r="P65"/>
  <c r="O65"/>
  <c r="M65"/>
  <c r="L65"/>
  <c r="J65"/>
  <c r="I65"/>
  <c r="G65"/>
  <c r="F65"/>
  <c r="D65"/>
  <c r="C65"/>
  <c r="AD64"/>
  <c r="AC64"/>
  <c r="AB64"/>
  <c r="AA64"/>
  <c r="Z64"/>
  <c r="Y64"/>
  <c r="X64"/>
  <c r="V64"/>
  <c r="U64"/>
  <c r="S64"/>
  <c r="R64"/>
  <c r="P64"/>
  <c r="O64"/>
  <c r="M64"/>
  <c r="L64"/>
  <c r="J64"/>
  <c r="I64"/>
  <c r="G64"/>
  <c r="F64"/>
  <c r="D64"/>
  <c r="C64"/>
  <c r="AD63"/>
  <c r="AC63"/>
  <c r="AB63"/>
  <c r="AA63"/>
  <c r="Z63"/>
  <c r="Y63"/>
  <c r="X63"/>
  <c r="V63"/>
  <c r="U63"/>
  <c r="S63"/>
  <c r="R63"/>
  <c r="P63"/>
  <c r="O63"/>
  <c r="M63"/>
  <c r="L63"/>
  <c r="J63"/>
  <c r="I63"/>
  <c r="G63"/>
  <c r="F63"/>
  <c r="D63"/>
  <c r="C63"/>
  <c r="AD62"/>
  <c r="AC62"/>
  <c r="AB62"/>
  <c r="AA62"/>
  <c r="Z62"/>
  <c r="Y62"/>
  <c r="X62"/>
  <c r="V62"/>
  <c r="U62"/>
  <c r="S62"/>
  <c r="R62"/>
  <c r="P62"/>
  <c r="O62"/>
  <c r="M62"/>
  <c r="L62"/>
  <c r="J62"/>
  <c r="I62"/>
  <c r="G62"/>
  <c r="F62"/>
  <c r="D62"/>
  <c r="C62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D53"/>
  <c r="AC53"/>
  <c r="AB53"/>
  <c r="AA53"/>
  <c r="Z53"/>
  <c r="Y53"/>
  <c r="X53"/>
  <c r="V53"/>
  <c r="U53"/>
  <c r="S53"/>
  <c r="R53"/>
  <c r="P53"/>
  <c r="O53"/>
  <c r="M53"/>
  <c r="L53"/>
  <c r="J53"/>
  <c r="I53"/>
  <c r="G53"/>
  <c r="F53"/>
  <c r="D53"/>
  <c r="C53"/>
  <c r="AD52"/>
  <c r="AC52"/>
  <c r="AB52"/>
  <c r="AA52"/>
  <c r="Z52"/>
  <c r="Y52"/>
  <c r="X52"/>
  <c r="V52"/>
  <c r="U52"/>
  <c r="S52"/>
  <c r="R52"/>
  <c r="P52"/>
  <c r="O52"/>
  <c r="M52"/>
  <c r="L52"/>
  <c r="J52"/>
  <c r="I52"/>
  <c r="G52"/>
  <c r="F52"/>
  <c r="D52"/>
  <c r="C52"/>
  <c r="AD51"/>
  <c r="AC51"/>
  <c r="AB51"/>
  <c r="AA51"/>
  <c r="Z51"/>
  <c r="Y51"/>
  <c r="X51"/>
  <c r="V51"/>
  <c r="U51"/>
  <c r="S51"/>
  <c r="R51"/>
  <c r="P51"/>
  <c r="O51"/>
  <c r="M51"/>
  <c r="L51"/>
  <c r="J51"/>
  <c r="I51"/>
  <c r="G51"/>
  <c r="F51"/>
  <c r="D51"/>
  <c r="C51"/>
  <c r="AD50"/>
  <c r="AC50"/>
  <c r="AB50"/>
  <c r="AA50"/>
  <c r="Z50"/>
  <c r="Y50"/>
  <c r="X50"/>
  <c r="V50"/>
  <c r="U50"/>
  <c r="S50"/>
  <c r="R50"/>
  <c r="P50"/>
  <c r="O50"/>
  <c r="M50"/>
  <c r="L50"/>
  <c r="J50"/>
  <c r="I50"/>
  <c r="G50"/>
  <c r="F50"/>
  <c r="D50"/>
  <c r="C50"/>
  <c r="AD49"/>
  <c r="AC49"/>
  <c r="AB49"/>
  <c r="AA49"/>
  <c r="Z49"/>
  <c r="Y49"/>
  <c r="X49"/>
  <c r="V49"/>
  <c r="U49"/>
  <c r="S49"/>
  <c r="R49"/>
  <c r="P49"/>
  <c r="O49"/>
  <c r="M49"/>
  <c r="L49"/>
  <c r="J49"/>
  <c r="I49"/>
  <c r="G49"/>
  <c r="F49"/>
  <c r="D49"/>
  <c r="C49"/>
  <c r="AD48"/>
  <c r="AC48"/>
  <c r="AB48"/>
  <c r="AA48"/>
  <c r="Z48"/>
  <c r="Y48"/>
  <c r="X48"/>
  <c r="V48"/>
  <c r="U48"/>
  <c r="S48"/>
  <c r="R48"/>
  <c r="P48"/>
  <c r="O48"/>
  <c r="M48"/>
  <c r="L48"/>
  <c r="J48"/>
  <c r="I48"/>
  <c r="G48"/>
  <c r="F48"/>
  <c r="D48"/>
  <c r="C48"/>
  <c r="AD47"/>
  <c r="AC47"/>
  <c r="AB47"/>
  <c r="AA47"/>
  <c r="Z47"/>
  <c r="Y47"/>
  <c r="X47"/>
  <c r="V47"/>
  <c r="U47"/>
  <c r="S47"/>
  <c r="R47"/>
  <c r="P47"/>
  <c r="O47"/>
  <c r="M47"/>
  <c r="L47"/>
  <c r="J47"/>
  <c r="I47"/>
  <c r="G47"/>
  <c r="F47"/>
  <c r="D47"/>
  <c r="C47"/>
  <c r="AD46"/>
  <c r="AC46"/>
  <c r="AB46"/>
  <c r="AA46"/>
  <c r="Z46"/>
  <c r="Y46"/>
  <c r="X46"/>
  <c r="V46"/>
  <c r="U46"/>
  <c r="S46"/>
  <c r="R46"/>
  <c r="P46"/>
  <c r="O46"/>
  <c r="M46"/>
  <c r="L46"/>
  <c r="J46"/>
  <c r="I46"/>
  <c r="G46"/>
  <c r="F46"/>
  <c r="D46"/>
  <c r="C46"/>
  <c r="AD45"/>
  <c r="AC45"/>
  <c r="AB45"/>
  <c r="AA45"/>
  <c r="Z45"/>
  <c r="Y45"/>
  <c r="X45"/>
  <c r="V45"/>
  <c r="U45"/>
  <c r="S45"/>
  <c r="R45"/>
  <c r="P45"/>
  <c r="O45"/>
  <c r="M45"/>
  <c r="L45"/>
  <c r="J45"/>
  <c r="I45"/>
  <c r="G45"/>
  <c r="F45"/>
  <c r="D45"/>
  <c r="C45"/>
  <c r="AD44"/>
  <c r="AC44"/>
  <c r="AB44"/>
  <c r="AA44"/>
  <c r="Z44"/>
  <c r="Y44"/>
  <c r="X44"/>
  <c r="V44"/>
  <c r="U44"/>
  <c r="S44"/>
  <c r="R44"/>
  <c r="P44"/>
  <c r="O44"/>
  <c r="M44"/>
  <c r="L44"/>
  <c r="J44"/>
  <c r="I44"/>
  <c r="G44"/>
  <c r="F44"/>
  <c r="D44"/>
  <c r="C44"/>
  <c r="AD43"/>
  <c r="AC43"/>
  <c r="AB43"/>
  <c r="AA43"/>
  <c r="Z43"/>
  <c r="Y43"/>
  <c r="X43"/>
  <c r="V43"/>
  <c r="U43"/>
  <c r="S43"/>
  <c r="R43"/>
  <c r="P43"/>
  <c r="O43"/>
  <c r="M43"/>
  <c r="L43"/>
  <c r="J43"/>
  <c r="I43"/>
  <c r="G43"/>
  <c r="F43"/>
  <c r="D43"/>
  <c r="C43"/>
  <c r="AD42"/>
  <c r="AC42"/>
  <c r="AB42"/>
  <c r="AA42"/>
  <c r="Z42"/>
  <c r="Y42"/>
  <c r="X42"/>
  <c r="V42"/>
  <c r="U42"/>
  <c r="S42"/>
  <c r="R42"/>
  <c r="P42"/>
  <c r="O42"/>
  <c r="M42"/>
  <c r="L42"/>
  <c r="J42"/>
  <c r="I42"/>
  <c r="G42"/>
  <c r="F42"/>
  <c r="D42"/>
  <c r="C42"/>
  <c r="AD41"/>
  <c r="AC41"/>
  <c r="AB41"/>
  <c r="AA41"/>
  <c r="Z41"/>
  <c r="Y41"/>
  <c r="X41"/>
  <c r="V41"/>
  <c r="U41"/>
  <c r="S41"/>
  <c r="R41"/>
  <c r="P41"/>
  <c r="O41"/>
  <c r="M41"/>
  <c r="L41"/>
  <c r="J41"/>
  <c r="I41"/>
  <c r="G41"/>
  <c r="F41"/>
  <c r="D41"/>
  <c r="C41"/>
  <c r="AD40"/>
  <c r="AC40"/>
  <c r="AB40"/>
  <c r="AA40"/>
  <c r="Z40"/>
  <c r="Y40"/>
  <c r="X40"/>
  <c r="V40"/>
  <c r="U40"/>
  <c r="S40"/>
  <c r="R40"/>
  <c r="P40"/>
  <c r="O40"/>
  <c r="M40"/>
  <c r="L40"/>
  <c r="J40"/>
  <c r="I40"/>
  <c r="G40"/>
  <c r="F40"/>
  <c r="D40"/>
  <c r="C40"/>
  <c r="AD39"/>
  <c r="AC39"/>
  <c r="AB39"/>
  <c r="AA39"/>
  <c r="Z39"/>
  <c r="Y39"/>
  <c r="X39"/>
  <c r="V39"/>
  <c r="U39"/>
  <c r="S39"/>
  <c r="R39"/>
  <c r="P39"/>
  <c r="O39"/>
  <c r="M39"/>
  <c r="L39"/>
  <c r="J39"/>
  <c r="I39"/>
  <c r="G39"/>
  <c r="F39"/>
  <c r="D39"/>
  <c r="C39"/>
  <c r="AD38"/>
  <c r="AC38"/>
  <c r="AB38"/>
  <c r="AA38"/>
  <c r="Z38"/>
  <c r="Y38"/>
  <c r="X38"/>
  <c r="V38"/>
  <c r="U38"/>
  <c r="S38"/>
  <c r="R38"/>
  <c r="P38"/>
  <c r="O38"/>
  <c r="M38"/>
  <c r="L38"/>
  <c r="J38"/>
  <c r="I38"/>
  <c r="G38"/>
  <c r="F38"/>
  <c r="D38"/>
  <c r="C38"/>
  <c r="AD37"/>
  <c r="AC37"/>
  <c r="AB37"/>
  <c r="AA37"/>
  <c r="Z37"/>
  <c r="Y37"/>
  <c r="X37"/>
  <c r="V37"/>
  <c r="U37"/>
  <c r="S37"/>
  <c r="R37"/>
  <c r="P37"/>
  <c r="O37"/>
  <c r="M37"/>
  <c r="L37"/>
  <c r="J37"/>
  <c r="I37"/>
  <c r="G37"/>
  <c r="F37"/>
  <c r="D37"/>
  <c r="C37"/>
  <c r="AD36"/>
  <c r="AC36"/>
  <c r="AB36"/>
  <c r="AA36"/>
  <c r="Z36"/>
  <c r="Y36"/>
  <c r="X36"/>
  <c r="V36"/>
  <c r="U36"/>
  <c r="S36"/>
  <c r="R36"/>
  <c r="P36"/>
  <c r="O36"/>
  <c r="M36"/>
  <c r="L36"/>
  <c r="J36"/>
  <c r="I36"/>
  <c r="G36"/>
  <c r="F36"/>
  <c r="D36"/>
  <c r="C36"/>
  <c r="AD35"/>
  <c r="AC35"/>
  <c r="AB35"/>
  <c r="AA35"/>
  <c r="Z35"/>
  <c r="Y35"/>
  <c r="X35"/>
  <c r="V35"/>
  <c r="U35"/>
  <c r="S35"/>
  <c r="R35"/>
  <c r="P35"/>
  <c r="O35"/>
  <c r="M35"/>
  <c r="L35"/>
  <c r="J35"/>
  <c r="I35"/>
  <c r="G35"/>
  <c r="F35"/>
  <c r="D35"/>
  <c r="C35"/>
  <c r="AD34"/>
  <c r="AC34"/>
  <c r="AB34"/>
  <c r="AA34"/>
  <c r="Z34"/>
  <c r="Y34"/>
  <c r="X34"/>
  <c r="V34"/>
  <c r="U34"/>
  <c r="S34"/>
  <c r="R34"/>
  <c r="P34"/>
  <c r="O34"/>
  <c r="M34"/>
  <c r="L34"/>
  <c r="J34"/>
  <c r="I34"/>
  <c r="G34"/>
  <c r="F34"/>
  <c r="D34"/>
  <c r="C34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 s="1"/>
  <c r="AC25"/>
  <c r="AB25" s="1"/>
  <c r="AA25"/>
  <c r="Z25"/>
  <c r="Y25" s="1"/>
  <c r="X25"/>
  <c r="V25" s="1"/>
  <c r="U25"/>
  <c r="S25" s="1"/>
  <c r="R25"/>
  <c r="P25" s="1"/>
  <c r="O25"/>
  <c r="M25" s="1"/>
  <c r="L25"/>
  <c r="J25" s="1"/>
  <c r="I25"/>
  <c r="G25" s="1"/>
  <c r="F25"/>
  <c r="D25"/>
  <c r="C25"/>
  <c r="AD24" s="1"/>
  <c r="AC24"/>
  <c r="AB24" s="1"/>
  <c r="AA24"/>
  <c r="Z24"/>
  <c r="Y24" s="1"/>
  <c r="X24"/>
  <c r="V24" s="1"/>
  <c r="U24"/>
  <c r="S24" s="1"/>
  <c r="R24"/>
  <c r="P24" s="1"/>
  <c r="O24"/>
  <c r="M24" s="1"/>
  <c r="L24"/>
  <c r="J24" s="1"/>
  <c r="I24"/>
  <c r="G24" s="1"/>
  <c r="F24"/>
  <c r="D24"/>
  <c r="C24"/>
  <c r="AD23" s="1"/>
  <c r="AC23"/>
  <c r="AB23" s="1"/>
  <c r="AA23"/>
  <c r="Z23"/>
  <c r="Y23" s="1"/>
  <c r="X23"/>
  <c r="V23" s="1"/>
  <c r="U23"/>
  <c r="S23" s="1"/>
  <c r="R23"/>
  <c r="P23" s="1"/>
  <c r="O23"/>
  <c r="M23" s="1"/>
  <c r="L23"/>
  <c r="J23" s="1"/>
  <c r="I23"/>
  <c r="G23" s="1"/>
  <c r="F23"/>
  <c r="D23"/>
  <c r="C23"/>
  <c r="AD22" s="1"/>
  <c r="AC22"/>
  <c r="AB22" s="1"/>
  <c r="AA22"/>
  <c r="Z22"/>
  <c r="Y22" s="1"/>
  <c r="X22"/>
  <c r="V22" s="1"/>
  <c r="U22"/>
  <c r="S22" s="1"/>
  <c r="R22"/>
  <c r="P22" s="1"/>
  <c r="O22"/>
  <c r="M22" s="1"/>
  <c r="L22"/>
  <c r="J22" s="1"/>
  <c r="I22"/>
  <c r="G22" s="1"/>
  <c r="F22"/>
  <c r="D22"/>
  <c r="C22"/>
  <c r="AD21" s="1"/>
  <c r="AC21"/>
  <c r="AB21" s="1"/>
  <c r="AA21"/>
  <c r="Z21"/>
  <c r="Y21" s="1"/>
  <c r="X21"/>
  <c r="V21" s="1"/>
  <c r="U21"/>
  <c r="S21" s="1"/>
  <c r="R21"/>
  <c r="P21" s="1"/>
  <c r="O21"/>
  <c r="M21" s="1"/>
  <c r="L21"/>
  <c r="J21" s="1"/>
  <c r="I21"/>
  <c r="G21" s="1"/>
  <c r="F21"/>
  <c r="D21"/>
  <c r="C21"/>
  <c r="AD20" s="1"/>
  <c r="AC20"/>
  <c r="AB20" s="1"/>
  <c r="AA20"/>
  <c r="Z20"/>
  <c r="Y20" s="1"/>
  <c r="X20"/>
  <c r="V20" s="1"/>
  <c r="U20"/>
  <c r="S20" s="1"/>
  <c r="R20"/>
  <c r="P20" s="1"/>
  <c r="O20"/>
  <c r="M20" s="1"/>
  <c r="L20"/>
  <c r="J20" s="1"/>
  <c r="I20"/>
  <c r="G20" s="1"/>
  <c r="F20"/>
  <c r="D20"/>
  <c r="C20"/>
  <c r="AD19" s="1"/>
  <c r="AC19"/>
  <c r="AB19" s="1"/>
  <c r="AA19"/>
  <c r="Z19"/>
  <c r="Y19" s="1"/>
  <c r="X19"/>
  <c r="V19" s="1"/>
  <c r="U19"/>
  <c r="S19" s="1"/>
  <c r="R19"/>
  <c r="P19" s="1"/>
  <c r="O19"/>
  <c r="M19" s="1"/>
  <c r="L19"/>
  <c r="J19" s="1"/>
  <c r="I19"/>
  <c r="G19" s="1"/>
  <c r="F19"/>
  <c r="D19"/>
  <c r="C19"/>
  <c r="AD18" s="1"/>
  <c r="AC18"/>
  <c r="AB18" s="1"/>
  <c r="AA18"/>
  <c r="Z18"/>
  <c r="Y18" s="1"/>
  <c r="X18"/>
  <c r="V18" s="1"/>
  <c r="U18"/>
  <c r="S18" s="1"/>
  <c r="R18"/>
  <c r="P18" s="1"/>
  <c r="O18"/>
  <c r="M18" s="1"/>
  <c r="L18"/>
  <c r="J18" s="1"/>
  <c r="I18"/>
  <c r="G18" s="1"/>
  <c r="F18"/>
  <c r="D18"/>
  <c r="C18"/>
  <c r="AD17" s="1"/>
  <c r="AC17"/>
  <c r="AB17" s="1"/>
  <c r="AA17"/>
  <c r="Z17"/>
  <c r="Y17" s="1"/>
  <c r="X17"/>
  <c r="V17" s="1"/>
  <c r="U17"/>
  <c r="S17" s="1"/>
  <c r="R17"/>
  <c r="P17" s="1"/>
  <c r="O17"/>
  <c r="M17" s="1"/>
  <c r="L17"/>
  <c r="J17" s="1"/>
  <c r="I17"/>
  <c r="G17" s="1"/>
  <c r="F17"/>
  <c r="D17"/>
  <c r="C17"/>
  <c r="AD16" s="1"/>
  <c r="AC16"/>
  <c r="AB16" s="1"/>
  <c r="AA16"/>
  <c r="Z16"/>
  <c r="Y16" s="1"/>
  <c r="X16"/>
  <c r="V16" s="1"/>
  <c r="U16"/>
  <c r="S16" s="1"/>
  <c r="R16"/>
  <c r="P16" s="1"/>
  <c r="O16"/>
  <c r="M16" s="1"/>
  <c r="L16"/>
  <c r="J16" s="1"/>
  <c r="I16"/>
  <c r="G16" s="1"/>
  <c r="F16"/>
  <c r="D16"/>
  <c r="C16"/>
  <c r="AD15" s="1"/>
  <c r="AC15"/>
  <c r="AB15" s="1"/>
  <c r="AA15"/>
  <c r="Z15"/>
  <c r="Y15" s="1"/>
  <c r="X15"/>
  <c r="V15" s="1"/>
  <c r="U15"/>
  <c r="S15" s="1"/>
  <c r="R15"/>
  <c r="P15" s="1"/>
  <c r="O15"/>
  <c r="M15" s="1"/>
  <c r="L15"/>
  <c r="J15" s="1"/>
  <c r="I15"/>
  <c r="G15" s="1"/>
  <c r="F15"/>
  <c r="D15"/>
  <c r="C15"/>
  <c r="AD14" s="1"/>
  <c r="AC14"/>
  <c r="AB14" s="1"/>
  <c r="AA14"/>
  <c r="Z14"/>
  <c r="Y14" s="1"/>
  <c r="X14"/>
  <c r="V14" s="1"/>
  <c r="U14"/>
  <c r="S14" s="1"/>
  <c r="R14"/>
  <c r="P14" s="1"/>
  <c r="O14"/>
  <c r="M14" s="1"/>
  <c r="L14"/>
  <c r="J14" s="1"/>
  <c r="I14"/>
  <c r="G14" s="1"/>
  <c r="F14"/>
  <c r="D14"/>
  <c r="C14"/>
  <c r="AD13" s="1"/>
  <c r="AC13"/>
  <c r="AB13" s="1"/>
  <c r="AA13"/>
  <c r="Z13"/>
  <c r="Y13" s="1"/>
  <c r="X13"/>
  <c r="V13" s="1"/>
  <c r="U13"/>
  <c r="S13" s="1"/>
  <c r="R13"/>
  <c r="P13" s="1"/>
  <c r="O13"/>
  <c r="M13" s="1"/>
  <c r="L13"/>
  <c r="J13" s="1"/>
  <c r="I13"/>
  <c r="G13" s="1"/>
  <c r="F13"/>
  <c r="D13"/>
  <c r="C13"/>
  <c r="AD12" s="1"/>
  <c r="AC12"/>
  <c r="AB12" s="1"/>
  <c r="AA12"/>
  <c r="Z12"/>
  <c r="Y12" s="1"/>
  <c r="X12"/>
  <c r="V12" s="1"/>
  <c r="U12"/>
  <c r="S12" s="1"/>
  <c r="R12"/>
  <c r="P12" s="1"/>
  <c r="O12"/>
  <c r="M12" s="1"/>
  <c r="L12"/>
  <c r="J12" s="1"/>
  <c r="I12"/>
  <c r="G12" s="1"/>
  <c r="F12"/>
  <c r="D12"/>
  <c r="C12"/>
  <c r="AD11" s="1"/>
  <c r="AC11"/>
  <c r="AB11" s="1"/>
  <c r="AA11"/>
  <c r="Z11"/>
  <c r="Y11" s="1"/>
  <c r="X11"/>
  <c r="V11" s="1"/>
  <c r="U11"/>
  <c r="S11" s="1"/>
  <c r="R11"/>
  <c r="P11" s="1"/>
  <c r="O11"/>
  <c r="M11" s="1"/>
  <c r="L11"/>
  <c r="J11" s="1"/>
  <c r="I11"/>
  <c r="G11" s="1"/>
  <c r="F11"/>
  <c r="D11"/>
  <c r="C11"/>
  <c r="AD10" s="1"/>
  <c r="AC10"/>
  <c r="AB10" s="1"/>
  <c r="AA10"/>
  <c r="Z10"/>
  <c r="Y10" s="1"/>
  <c r="X10"/>
  <c r="V10" s="1"/>
  <c r="U10"/>
  <c r="S10" s="1"/>
  <c r="R10"/>
  <c r="P10" s="1"/>
  <c r="O10"/>
  <c r="M10" s="1"/>
  <c r="L10"/>
  <c r="J10" s="1"/>
  <c r="I10"/>
  <c r="G10" s="1"/>
  <c r="F10"/>
  <c r="D10"/>
  <c r="C10"/>
  <c r="AD9" s="1"/>
  <c r="AC9"/>
  <c r="AB9" s="1"/>
  <c r="AA9"/>
  <c r="Z9"/>
  <c r="Y9" s="1"/>
  <c r="X9"/>
  <c r="V9" s="1"/>
  <c r="U9"/>
  <c r="S9" s="1"/>
  <c r="R9"/>
  <c r="P9" s="1"/>
  <c r="O9"/>
  <c r="M9" s="1"/>
  <c r="L9"/>
  <c r="J9" s="1"/>
  <c r="I9"/>
  <c r="G9" s="1"/>
  <c r="F9"/>
  <c r="D9"/>
  <c r="C9"/>
  <c r="AD8" s="1"/>
  <c r="AC8"/>
  <c r="AB8" s="1"/>
  <c r="AA8"/>
  <c r="Z8"/>
  <c r="Y8" s="1"/>
  <c r="X8"/>
  <c r="V8" s="1"/>
  <c r="U8"/>
  <c r="S8" s="1"/>
  <c r="R8"/>
  <c r="P8" s="1"/>
  <c r="O8"/>
  <c r="M8" s="1"/>
  <c r="L8"/>
  <c r="J8" s="1"/>
  <c r="I8"/>
  <c r="G8" s="1"/>
  <c r="F8"/>
  <c r="D8"/>
  <c r="C8"/>
  <c r="AD7" s="1"/>
  <c r="AC7"/>
  <c r="AB7" s="1"/>
  <c r="AA7"/>
  <c r="Z7"/>
  <c r="Y7" s="1"/>
  <c r="X7"/>
  <c r="V7" s="1"/>
  <c r="U7"/>
  <c r="S7" s="1"/>
  <c r="R7"/>
  <c r="P7" s="1"/>
  <c r="O7"/>
  <c r="M7" s="1"/>
  <c r="L7"/>
  <c r="J7" s="1"/>
  <c r="I7"/>
  <c r="G7" s="1"/>
  <c r="F7"/>
  <c r="D7"/>
  <c r="C7"/>
  <c r="AD6"/>
  <c r="AC6"/>
  <c r="AB6"/>
  <c r="AA6"/>
  <c r="Z6"/>
  <c r="Y6"/>
  <c r="X6"/>
  <c r="V6"/>
  <c r="U6"/>
  <c r="S6"/>
  <c r="R6"/>
  <c r="P6"/>
  <c r="O6"/>
  <c r="M6"/>
  <c r="L6"/>
  <c r="J6"/>
  <c r="I6"/>
  <c r="G6"/>
  <c r="F6"/>
  <c r="D6"/>
  <c r="C6"/>
  <c r="B131" l="1"/>
  <c r="B130"/>
  <c r="B129"/>
  <c r="B128"/>
  <c r="B127"/>
  <c r="B126"/>
  <c r="B125"/>
  <c r="D124" s="1"/>
  <c r="E114"/>
  <c r="E115"/>
</calcChain>
</file>

<file path=xl/sharedStrings.xml><?xml version="1.0" encoding="utf-8"?>
<sst xmlns="http://schemas.openxmlformats.org/spreadsheetml/2006/main" count="1057" uniqueCount="97">
  <si>
    <t>ULANGAN I</t>
  </si>
  <si>
    <t>TRANSFORMASI</t>
  </si>
  <si>
    <t>kode sampel/</t>
  </si>
  <si>
    <t>Ti</t>
  </si>
  <si>
    <t>X1</t>
  </si>
  <si>
    <t>panelis</t>
  </si>
  <si>
    <t>JUMLAH</t>
  </si>
  <si>
    <t>RATA-RATA</t>
  </si>
  <si>
    <t>030</t>
  </si>
  <si>
    <t>745</t>
  </si>
  <si>
    <t>a6</t>
  </si>
  <si>
    <t>a3</t>
  </si>
  <si>
    <t>a</t>
  </si>
  <si>
    <t>a4</t>
  </si>
  <si>
    <t>a7</t>
  </si>
  <si>
    <t>a1</t>
  </si>
  <si>
    <t>a8</t>
  </si>
  <si>
    <t>a2</t>
  </si>
  <si>
    <t>a5</t>
  </si>
  <si>
    <t>855</t>
  </si>
  <si>
    <t>ULANGAN II</t>
  </si>
  <si>
    <t>Sampel</t>
  </si>
  <si>
    <t>Kode Sampel</t>
  </si>
  <si>
    <t>Jumlah</t>
  </si>
  <si>
    <t>Rata-Rata</t>
  </si>
  <si>
    <t xml:space="preserve"> Panelis</t>
  </si>
  <si>
    <t>DA</t>
  </si>
  <si>
    <t>DT</t>
  </si>
  <si>
    <t>DT kuadrat</t>
  </si>
  <si>
    <t>Rata-rata</t>
  </si>
  <si>
    <t>a1(714)</t>
  </si>
  <si>
    <t>a2(794)</t>
  </si>
  <si>
    <t>a3(152)</t>
  </si>
  <si>
    <t>a4(510)</t>
  </si>
  <si>
    <t>a5(855)</t>
  </si>
  <si>
    <t>a6(030)</t>
  </si>
  <si>
    <t>a7(433)</t>
  </si>
  <si>
    <t>a8(745)</t>
  </si>
  <si>
    <t>5</t>
  </si>
  <si>
    <t>2</t>
  </si>
  <si>
    <t>3</t>
  </si>
  <si>
    <t>4</t>
  </si>
  <si>
    <t>ULANGAN III</t>
  </si>
  <si>
    <t>DATA ASLI</t>
  </si>
  <si>
    <t>KELOMPOK</t>
  </si>
  <si>
    <t>PERLAKUAN</t>
  </si>
  <si>
    <t>Total Kelompok</t>
  </si>
  <si>
    <t>Total Perlakuan</t>
  </si>
  <si>
    <t>DATA TRANSFORMASI</t>
  </si>
  <si>
    <t>t</t>
  </si>
  <si>
    <t>r</t>
  </si>
  <si>
    <t>perlakuan</t>
  </si>
  <si>
    <t>FK</t>
  </si>
  <si>
    <t>JKT</t>
  </si>
  <si>
    <t>JKK</t>
  </si>
  <si>
    <t>JKP</t>
  </si>
  <si>
    <t>JKG</t>
  </si>
  <si>
    <t>Tabel Anava</t>
  </si>
  <si>
    <t>Sumber Variasi</t>
  </si>
  <si>
    <t>dB</t>
  </si>
  <si>
    <t>JK</t>
  </si>
  <si>
    <t>RJK</t>
  </si>
  <si>
    <t>Fhitung</t>
  </si>
  <si>
    <t>Ftabel 5%</t>
  </si>
  <si>
    <t>Kelompok</t>
  </si>
  <si>
    <t>Perlakuan</t>
  </si>
  <si>
    <t>Galat</t>
  </si>
  <si>
    <t>Total</t>
  </si>
  <si>
    <t>sy</t>
  </si>
  <si>
    <t>Tabel Uji Lanjut Duncan</t>
  </si>
  <si>
    <t>SSR 5%</t>
  </si>
  <si>
    <t>LSR</t>
  </si>
  <si>
    <t>Kode</t>
  </si>
  <si>
    <t>rata-rata</t>
  </si>
  <si>
    <t>Taraf Nyata 5%</t>
  </si>
  <si>
    <t>-</t>
  </si>
  <si>
    <t>*</t>
  </si>
  <si>
    <t>b</t>
  </si>
  <si>
    <t>cd</t>
  </si>
  <si>
    <t>tn</t>
  </si>
  <si>
    <t>d</t>
  </si>
  <si>
    <t>bc</t>
  </si>
  <si>
    <t>433</t>
  </si>
  <si>
    <t>c</t>
  </si>
  <si>
    <t>ab</t>
  </si>
  <si>
    <t>e</t>
  </si>
  <si>
    <t>f</t>
  </si>
  <si>
    <t>ef</t>
  </si>
  <si>
    <t>def</t>
  </si>
  <si>
    <t>bcd</t>
  </si>
  <si>
    <t>df</t>
  </si>
  <si>
    <t>cdf</t>
  </si>
  <si>
    <t>bcdf</t>
  </si>
  <si>
    <t>510</t>
  </si>
  <si>
    <t>152</t>
  </si>
  <si>
    <t>kode</t>
  </si>
  <si>
    <t xml:space="preserve">kode 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</si>
</sst>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.0"/>
    <numFmt numFmtId="167" formatCode="0.0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89F56"/>
        <bgColor indexed="64"/>
      </patternFill>
    </fill>
    <fill>
      <patternFill patternType="solid">
        <fgColor rgb="FFFAB47A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D293F5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B2DD8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4DE8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/>
    <xf numFmtId="2" fontId="4" fillId="3" borderId="13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2" fontId="4" fillId="3" borderId="19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/>
    </xf>
    <xf numFmtId="0" fontId="6" fillId="6" borderId="13" xfId="0" applyNumberFormat="1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 vertical="center"/>
    </xf>
    <xf numFmtId="2" fontId="7" fillId="9" borderId="13" xfId="0" applyNumberFormat="1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2" fontId="7" fillId="10" borderId="13" xfId="0" applyNumberFormat="1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 vertical="center"/>
    </xf>
    <xf numFmtId="2" fontId="6" fillId="11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2" fontId="5" fillId="14" borderId="13" xfId="0" applyNumberFormat="1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1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26" xfId="0" applyFont="1" applyFill="1" applyBorder="1" applyAlignment="1">
      <alignment horizontal="center"/>
    </xf>
    <xf numFmtId="0" fontId="12" fillId="0" borderId="13" xfId="0" applyFont="1" applyBorder="1" applyAlignment="1"/>
    <xf numFmtId="2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/>
    <xf numFmtId="165" fontId="12" fillId="0" borderId="0" xfId="0" applyNumberFormat="1" applyFont="1"/>
    <xf numFmtId="0" fontId="11" fillId="0" borderId="13" xfId="0" applyFont="1" applyBorder="1"/>
    <xf numFmtId="0" fontId="11" fillId="0" borderId="13" xfId="0" applyFont="1" applyBorder="1" applyAlignment="1"/>
    <xf numFmtId="0" fontId="11" fillId="0" borderId="0" xfId="0" applyFont="1" applyBorder="1" applyAlignment="1"/>
    <xf numFmtId="2" fontId="11" fillId="0" borderId="13" xfId="0" applyNumberFormat="1" applyFont="1" applyBorder="1"/>
    <xf numFmtId="2" fontId="11" fillId="0" borderId="13" xfId="0" applyNumberFormat="1" applyFont="1" applyBorder="1" applyAlignment="1"/>
    <xf numFmtId="2" fontId="11" fillId="4" borderId="13" xfId="0" applyNumberFormat="1" applyFont="1" applyFill="1" applyBorder="1"/>
    <xf numFmtId="2" fontId="11" fillId="4" borderId="13" xfId="0" applyNumberFormat="1" applyFont="1" applyFill="1" applyBorder="1" applyAlignment="1"/>
    <xf numFmtId="2" fontId="11" fillId="0" borderId="0" xfId="0" applyNumberFormat="1" applyFont="1" applyBorder="1" applyAlignment="1"/>
    <xf numFmtId="0" fontId="11" fillId="0" borderId="13" xfId="0" applyNumberFormat="1" applyFont="1" applyBorder="1"/>
    <xf numFmtId="0" fontId="11" fillId="0" borderId="0" xfId="0" applyFont="1" applyFill="1" applyBorder="1" applyAlignment="1"/>
    <xf numFmtId="0" fontId="13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Fill="1"/>
    <xf numFmtId="0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67" fontId="17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7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/>
    <xf numFmtId="165" fontId="11" fillId="0" borderId="13" xfId="0" applyNumberFormat="1" applyFont="1" applyBorder="1"/>
    <xf numFmtId="165" fontId="11" fillId="0" borderId="13" xfId="0" applyNumberFormat="1" applyFont="1" applyBorder="1" applyAlignment="1"/>
    <xf numFmtId="165" fontId="0" fillId="0" borderId="0" xfId="0" applyNumberFormat="1"/>
    <xf numFmtId="0" fontId="0" fillId="0" borderId="0" xfId="0" applyNumberFormat="1"/>
    <xf numFmtId="0" fontId="11" fillId="0" borderId="13" xfId="0" applyNumberFormat="1" applyFont="1" applyBorder="1" applyAlignment="1"/>
    <xf numFmtId="165" fontId="17" fillId="0" borderId="13" xfId="0" applyNumberFormat="1" applyFont="1" applyBorder="1" applyAlignment="1">
      <alignment horizontal="center"/>
    </xf>
    <xf numFmtId="165" fontId="17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1" fillId="4" borderId="13" xfId="0" applyNumberFormat="1" applyFont="1" applyFill="1" applyBorder="1"/>
    <xf numFmtId="165" fontId="11" fillId="4" borderId="13" xfId="0" applyNumberFormat="1" applyFont="1" applyFill="1" applyBorder="1" applyAlignment="1"/>
    <xf numFmtId="165" fontId="0" fillId="0" borderId="13" xfId="0" applyNumberFormat="1" applyBorder="1"/>
    <xf numFmtId="2" fontId="0" fillId="0" borderId="13" xfId="0" applyNumberFormat="1" applyBorder="1"/>
    <xf numFmtId="2" fontId="0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15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13" xfId="0" applyBorder="1" applyAlignment="1"/>
    <xf numFmtId="0" fontId="7" fillId="13" borderId="13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/>
    </xf>
    <xf numFmtId="0" fontId="0" fillId="0" borderId="13" xfId="0" applyBorder="1"/>
    <xf numFmtId="0" fontId="5" fillId="12" borderId="1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17" borderId="20" xfId="0" applyFont="1" applyFill="1" applyBorder="1" applyAlignment="1">
      <alignment horizontal="center"/>
    </xf>
    <xf numFmtId="0" fontId="11" fillId="17" borderId="12" xfId="0" applyFont="1" applyFill="1" applyBorder="1" applyAlignment="1">
      <alignment horizontal="center"/>
    </xf>
    <xf numFmtId="0" fontId="11" fillId="17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9" fontId="16" fillId="0" borderId="20" xfId="0" applyNumberFormat="1" applyFont="1" applyBorder="1" applyAlignment="1">
      <alignment horizontal="center"/>
    </xf>
    <xf numFmtId="9" fontId="16" fillId="0" borderId="21" xfId="0" applyNumberFormat="1" applyFont="1" applyBorder="1" applyAlignment="1">
      <alignment horizontal="center"/>
    </xf>
    <xf numFmtId="9" fontId="16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1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293F5"/>
      <color rgb="FFBB7FFD"/>
      <color rgb="FFE20404"/>
      <color rgb="FFCC66FF"/>
      <color rgb="FFDB93FF"/>
      <color rgb="FFB4DE86"/>
      <color rgb="FF75C991"/>
      <color rgb="FFADDB7B"/>
      <color rgb="FFD20000"/>
      <color rgb="FFB2DD8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B7FFD"/>
            </a:solidFill>
            <a:ln>
              <a:solidFill>
                <a:schemeClr val="accent1"/>
              </a:solidFill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 w="114300" prst="artDeco"/>
            </a:sp3d>
          </c:spPr>
          <c:dLbls>
            <c:showVal val="1"/>
          </c:dLbls>
          <c:cat>
            <c:strRef>
              <c:f>warnaaa!$C$135:$C$142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warnaaa!$D$135:$D$142</c:f>
              <c:numCache>
                <c:formatCode>0.00</c:formatCode>
                <c:ptCount val="8"/>
                <c:pt idx="0">
                  <c:v>2.17</c:v>
                </c:pt>
                <c:pt idx="1">
                  <c:v>2.93</c:v>
                </c:pt>
                <c:pt idx="2">
                  <c:v>3.87</c:v>
                </c:pt>
                <c:pt idx="3">
                  <c:v>3.5666666666666664</c:v>
                </c:pt>
                <c:pt idx="4">
                  <c:v>3.75</c:v>
                </c:pt>
                <c:pt idx="5">
                  <c:v>3.6999999999999997</c:v>
                </c:pt>
                <c:pt idx="6">
                  <c:v>4.3</c:v>
                </c:pt>
                <c:pt idx="7">
                  <c:v>4.7166666666666659</c:v>
                </c:pt>
              </c:numCache>
            </c:numRef>
          </c:val>
        </c:ser>
        <c:gapWidth val="75"/>
        <c:axId val="78194944"/>
        <c:axId val="78205312"/>
      </c:barChart>
      <c:catAx>
        <c:axId val="7819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Sampel</a:t>
                </a:r>
              </a:p>
            </c:rich>
          </c:tx>
          <c:layout>
            <c:manualLayout>
              <c:xMode val="edge"/>
              <c:yMode val="edge"/>
              <c:x val="0.44330413528420715"/>
              <c:y val="0.87663766824459266"/>
            </c:manualLayout>
          </c:layout>
        </c:title>
        <c:majorTickMark val="none"/>
        <c:tickLblPos val="nextTo"/>
        <c:crossAx val="78205312"/>
        <c:crosses val="autoZero"/>
        <c:auto val="1"/>
        <c:lblAlgn val="ctr"/>
        <c:lblOffset val="100"/>
      </c:catAx>
      <c:valAx>
        <c:axId val="7820531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Nilai Rata-rata Warna Minuman Sari Buah Salak Bongkok</a:t>
                </a:r>
              </a:p>
            </c:rich>
          </c:tx>
          <c:layout/>
        </c:title>
        <c:numFmt formatCode="0.00" sourceLinked="1"/>
        <c:tickLblPos val="nextTo"/>
        <c:crossAx val="78194944"/>
        <c:crosses val="autoZero"/>
        <c:crossBetween val="between"/>
      </c:valAx>
      <c:spPr>
        <a:gradFill>
          <a:gsLst>
            <a:gs pos="0">
              <a:srgbClr val="D293F5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</a:gradFill>
        <a:scene3d>
          <a:camera prst="orthographicFront"/>
          <a:lightRig rig="threePt" dir="t"/>
        </a:scene3d>
        <a:sp3d prstMaterial="metal"/>
      </c:spPr>
    </c:plotArea>
    <c:plotVisOnly val="1"/>
  </c:chart>
  <c:spPr>
    <a:gradFill>
      <a:gsLst>
        <a:gs pos="0">
          <a:srgbClr val="D293F5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6200000" scaled="1"/>
    </a:gradFill>
    <a:ln w="12700">
      <a:solidFill>
        <a:sysClr val="windowText" lastClr="000000"/>
      </a:soli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dLbls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Val val="1"/>
          </c:dLbls>
          <c:cat>
            <c:strRef>
              <c:f>warnaaa!$C$135:$C$142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warnaaa!$D$135:$D$142</c:f>
              <c:numCache>
                <c:formatCode>0.00</c:formatCode>
                <c:ptCount val="8"/>
                <c:pt idx="0">
                  <c:v>2.17</c:v>
                </c:pt>
                <c:pt idx="1">
                  <c:v>2.93</c:v>
                </c:pt>
                <c:pt idx="2">
                  <c:v>3.87</c:v>
                </c:pt>
                <c:pt idx="3">
                  <c:v>3.5666666666666664</c:v>
                </c:pt>
                <c:pt idx="4">
                  <c:v>3.75</c:v>
                </c:pt>
                <c:pt idx="5">
                  <c:v>3.6999999999999997</c:v>
                </c:pt>
                <c:pt idx="6">
                  <c:v>4.3</c:v>
                </c:pt>
                <c:pt idx="7">
                  <c:v>4.7166666666666659</c:v>
                </c:pt>
              </c:numCache>
            </c:numRef>
          </c:val>
        </c:ser>
        <c:gapWidth val="78"/>
        <c:gapDepth val="72"/>
        <c:shape val="box"/>
        <c:axId val="78222848"/>
        <c:axId val="78224768"/>
        <c:axId val="0"/>
      </c:bar3DChart>
      <c:catAx>
        <c:axId val="78222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Perlakuan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8224768"/>
        <c:crosses val="autoZero"/>
        <c:auto val="1"/>
        <c:lblAlgn val="ctr"/>
        <c:lblOffset val="100"/>
      </c:catAx>
      <c:valAx>
        <c:axId val="7822476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Nilai Rata-rata Warna Minuman Sari Buah Salak Bongkok</a:t>
                </a:r>
              </a:p>
            </c:rich>
          </c:tx>
          <c:layout>
            <c:manualLayout>
              <c:xMode val="edge"/>
              <c:yMode val="edge"/>
              <c:x val="3.6392607174103246E-2"/>
              <c:y val="5.1358579055758607E-2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8222848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B7FFD"/>
            </a:solidFill>
            <a:ln>
              <a:solidFill>
                <a:srgbClr val="CC66FF"/>
              </a:solidFill>
            </a:ln>
          </c:spPr>
          <c:dLbls>
            <c:showVal val="1"/>
          </c:dLbls>
          <c:cat>
            <c:strRef>
              <c:f>aroma!$C$135:$C$142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aroma!$D$135:$D$142</c:f>
              <c:numCache>
                <c:formatCode>0.00</c:formatCode>
                <c:ptCount val="8"/>
                <c:pt idx="0">
                  <c:v>3.1166666666666667</c:v>
                </c:pt>
                <c:pt idx="1">
                  <c:v>3.5500000000000003</c:v>
                </c:pt>
                <c:pt idx="2">
                  <c:v>4</c:v>
                </c:pt>
                <c:pt idx="3">
                  <c:v>3.9166666666666665</c:v>
                </c:pt>
                <c:pt idx="4">
                  <c:v>4.1333333333333337</c:v>
                </c:pt>
                <c:pt idx="5">
                  <c:v>4.05</c:v>
                </c:pt>
                <c:pt idx="6">
                  <c:v>3.6999999999999997</c:v>
                </c:pt>
                <c:pt idx="7">
                  <c:v>4.083333333333333</c:v>
                </c:pt>
              </c:numCache>
            </c:numRef>
          </c:val>
        </c:ser>
        <c:gapWidth val="59"/>
        <c:overlap val="-73"/>
        <c:axId val="80603392"/>
        <c:axId val="82534784"/>
      </c:barChart>
      <c:catAx>
        <c:axId val="80603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Sampel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912022255559911"/>
              <c:y val="0.89536066326508723"/>
            </c:manualLayout>
          </c:layout>
        </c:title>
        <c:majorTickMark val="none"/>
        <c:tickLblPos val="nextTo"/>
        <c:crossAx val="82534784"/>
        <c:crosses val="autoZero"/>
        <c:auto val="1"/>
        <c:lblAlgn val="ctr"/>
        <c:lblOffset val="100"/>
      </c:catAx>
      <c:valAx>
        <c:axId val="8253478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Nilai Rata-rata Aroma Minuman Salak Bongkok</a:t>
                </a:r>
              </a:p>
            </c:rich>
          </c:tx>
          <c:layout>
            <c:manualLayout>
              <c:xMode val="edge"/>
              <c:yMode val="edge"/>
              <c:x val="1.8372699615041309E-2"/>
              <c:y val="6.164411582535502E-2"/>
            </c:manualLayout>
          </c:layout>
        </c:title>
        <c:numFmt formatCode="0.00" sourceLinked="1"/>
        <c:tickLblPos val="nextTo"/>
        <c:crossAx val="80603392"/>
        <c:crosses val="autoZero"/>
        <c:crossBetween val="between"/>
      </c:valAx>
      <c:spPr>
        <a:gradFill flip="none" rotWithShape="1">
          <a:gsLst>
            <a:gs pos="0">
              <a:srgbClr val="D293F5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  <a:tileRect/>
        </a:gradFill>
        <a:ln>
          <a:gradFill>
            <a:gsLst>
              <a:gs pos="0">
                <a:srgbClr val="DB93FF"/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plotVisOnly val="1"/>
  </c:chart>
  <c:spPr>
    <a:gradFill flip="none" rotWithShape="1">
      <a:gsLst>
        <a:gs pos="0">
          <a:srgbClr val="D293F5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6200000" scaled="1"/>
      <a:tileRect/>
    </a:gradFill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dLbls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Val val="1"/>
          </c:dLbls>
          <c:cat>
            <c:strRef>
              <c:f>aroma!$C$135:$C$142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aroma!$D$135:$D$142</c:f>
              <c:numCache>
                <c:formatCode>0.00</c:formatCode>
                <c:ptCount val="8"/>
                <c:pt idx="0">
                  <c:v>3.1166666666666667</c:v>
                </c:pt>
                <c:pt idx="1">
                  <c:v>3.5500000000000003</c:v>
                </c:pt>
                <c:pt idx="2">
                  <c:v>4</c:v>
                </c:pt>
                <c:pt idx="3">
                  <c:v>3.9166666666666665</c:v>
                </c:pt>
                <c:pt idx="4">
                  <c:v>4.1333333333333337</c:v>
                </c:pt>
                <c:pt idx="5">
                  <c:v>4.05</c:v>
                </c:pt>
                <c:pt idx="6">
                  <c:v>3.6999999999999997</c:v>
                </c:pt>
                <c:pt idx="7">
                  <c:v>4.083333333333333</c:v>
                </c:pt>
              </c:numCache>
            </c:numRef>
          </c:val>
        </c:ser>
        <c:gapWidth val="72"/>
        <c:gapDepth val="78"/>
        <c:shape val="box"/>
        <c:axId val="82564608"/>
        <c:axId val="82566528"/>
        <c:axId val="0"/>
      </c:bar3DChart>
      <c:catAx>
        <c:axId val="82564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Perlakuan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2566528"/>
        <c:crosses val="autoZero"/>
        <c:auto val="1"/>
        <c:lblAlgn val="ctr"/>
        <c:lblOffset val="100"/>
      </c:catAx>
      <c:valAx>
        <c:axId val="8256652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Nilai Rata-rata Aroma Minuman Sari Buah Salak Bongkok</a:t>
                </a:r>
              </a:p>
            </c:rich>
          </c:tx>
          <c:layout>
            <c:manualLayout>
              <c:xMode val="edge"/>
              <c:yMode val="edge"/>
              <c:x val="3.1188757655293092E-2"/>
              <c:y val="5.1358579055758607E-2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2564608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dLbls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Val val="1"/>
          </c:dLbls>
          <c:cat>
            <c:strRef>
              <c:f>aroma!$C$135:$C$142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aroma!$D$135:$D$142</c:f>
              <c:numCache>
                <c:formatCode>0.00</c:formatCode>
                <c:ptCount val="8"/>
                <c:pt idx="0">
                  <c:v>3.1166666666666667</c:v>
                </c:pt>
                <c:pt idx="1">
                  <c:v>3.5500000000000003</c:v>
                </c:pt>
                <c:pt idx="2">
                  <c:v>4</c:v>
                </c:pt>
                <c:pt idx="3">
                  <c:v>3.9166666666666665</c:v>
                </c:pt>
                <c:pt idx="4">
                  <c:v>4.1333333333333337</c:v>
                </c:pt>
                <c:pt idx="5">
                  <c:v>4.05</c:v>
                </c:pt>
                <c:pt idx="6">
                  <c:v>3.6999999999999997</c:v>
                </c:pt>
                <c:pt idx="7">
                  <c:v>4.083333333333333</c:v>
                </c:pt>
              </c:numCache>
            </c:numRef>
          </c:val>
        </c:ser>
        <c:gapWidth val="72"/>
        <c:gapDepth val="78"/>
        <c:shape val="box"/>
        <c:axId val="114343936"/>
        <c:axId val="116458240"/>
        <c:axId val="0"/>
      </c:bar3DChart>
      <c:catAx>
        <c:axId val="114343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Sampel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6458240"/>
        <c:crosses val="autoZero"/>
        <c:auto val="1"/>
        <c:lblAlgn val="ctr"/>
        <c:lblOffset val="100"/>
      </c:catAx>
      <c:valAx>
        <c:axId val="11645824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Nilai Rata-rata Aroma Minuman Sari Buah Salak Bongkok</a:t>
                </a:r>
              </a:p>
            </c:rich>
          </c:tx>
          <c:layout>
            <c:manualLayout>
              <c:xMode val="edge"/>
              <c:yMode val="edge"/>
              <c:x val="3.1188757655293092E-2"/>
              <c:y val="5.1358579055758614E-2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4343936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BB7FFD"/>
            </a:solidFill>
            <a:ln>
              <a:solidFill>
                <a:srgbClr val="CC66FF"/>
              </a:solidFill>
            </a:ln>
          </c:spPr>
          <c:dLbls>
            <c:showVal val="1"/>
          </c:dLbls>
          <c:cat>
            <c:strRef>
              <c:f>rasa!$B$135:$B$142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rasa!$C$135:$C$142</c:f>
              <c:numCache>
                <c:formatCode>0.00</c:formatCode>
                <c:ptCount val="8"/>
                <c:pt idx="0">
                  <c:v>3.65</c:v>
                </c:pt>
                <c:pt idx="1">
                  <c:v>4.1166666666666671</c:v>
                </c:pt>
                <c:pt idx="2">
                  <c:v>4.2166666666666659</c:v>
                </c:pt>
                <c:pt idx="3">
                  <c:v>3.9499999999999997</c:v>
                </c:pt>
                <c:pt idx="4">
                  <c:v>3.3833333333333333</c:v>
                </c:pt>
                <c:pt idx="5">
                  <c:v>3.3166666666666664</c:v>
                </c:pt>
                <c:pt idx="6">
                  <c:v>2.7000000000000006</c:v>
                </c:pt>
                <c:pt idx="7">
                  <c:v>3.1</c:v>
                </c:pt>
              </c:numCache>
            </c:numRef>
          </c:val>
        </c:ser>
        <c:gapWidth val="46"/>
        <c:overlap val="-44"/>
        <c:axId val="82582144"/>
        <c:axId val="82588416"/>
      </c:barChart>
      <c:catAx>
        <c:axId val="82582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Sampel</a:t>
                </a:r>
              </a:p>
            </c:rich>
          </c:tx>
          <c:layout>
            <c:manualLayout>
              <c:xMode val="edge"/>
              <c:yMode val="edge"/>
              <c:x val="0.45958964052316326"/>
              <c:y val="0.89172967562448913"/>
            </c:manualLayout>
          </c:layout>
        </c:title>
        <c:majorTickMark val="none"/>
        <c:tickLblPos val="nextTo"/>
        <c:crossAx val="82588416"/>
        <c:crosses val="autoZero"/>
        <c:auto val="1"/>
        <c:lblAlgn val="ctr"/>
        <c:lblOffset val="100"/>
      </c:catAx>
      <c:valAx>
        <c:axId val="8258841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Nilai Rata-rata Rasa MInuman Sari Buah salak Bongkok</a:t>
                </a:r>
              </a:p>
            </c:rich>
          </c:tx>
          <c:layout/>
        </c:title>
        <c:numFmt formatCode="0.00" sourceLinked="1"/>
        <c:tickLblPos val="nextTo"/>
        <c:crossAx val="82582144"/>
        <c:crosses val="autoZero"/>
        <c:crossBetween val="between"/>
      </c:valAx>
      <c:spPr>
        <a:gradFill flip="none" rotWithShape="1">
          <a:gsLst>
            <a:gs pos="0">
              <a:srgbClr val="DB93FF">
                <a:alpha val="75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  <a:tileRect/>
        </a:gradFill>
        <a:ln>
          <a:solidFill>
            <a:srgbClr val="D293F5"/>
          </a:solidFill>
        </a:ln>
      </c:spPr>
    </c:plotArea>
    <c:plotVisOnly val="1"/>
  </c:chart>
  <c:spPr>
    <a:gradFill>
      <a:gsLst>
        <a:gs pos="0">
          <a:srgbClr val="DB93FF">
            <a:alpha val="89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6200000" scaled="1"/>
    </a:gradFill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C0504D"/>
            </a:solidFill>
          </c:spPr>
          <c:dLbls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Val val="1"/>
          </c:dLbls>
          <c:cat>
            <c:strRef>
              <c:f>rasa!$B$135:$B$142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rasa!$C$135:$C$142</c:f>
              <c:numCache>
                <c:formatCode>0.00</c:formatCode>
                <c:ptCount val="8"/>
                <c:pt idx="0">
                  <c:v>3.65</c:v>
                </c:pt>
                <c:pt idx="1">
                  <c:v>4.1166666666666671</c:v>
                </c:pt>
                <c:pt idx="2">
                  <c:v>4.2166666666666659</c:v>
                </c:pt>
                <c:pt idx="3">
                  <c:v>3.9499999999999997</c:v>
                </c:pt>
                <c:pt idx="4">
                  <c:v>3.3833333333333333</c:v>
                </c:pt>
                <c:pt idx="5">
                  <c:v>3.3166666666666664</c:v>
                </c:pt>
                <c:pt idx="6">
                  <c:v>2.7000000000000006</c:v>
                </c:pt>
                <c:pt idx="7">
                  <c:v>3.1</c:v>
                </c:pt>
              </c:numCache>
            </c:numRef>
          </c:val>
        </c:ser>
        <c:gapWidth val="74"/>
        <c:gapDepth val="70"/>
        <c:shape val="box"/>
        <c:axId val="82634624"/>
        <c:axId val="82636800"/>
        <c:axId val="0"/>
      </c:bar3DChart>
      <c:catAx>
        <c:axId val="82634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Perlakuan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2636800"/>
        <c:crosses val="autoZero"/>
        <c:auto val="1"/>
        <c:lblAlgn val="ctr"/>
        <c:lblOffset val="100"/>
      </c:catAx>
      <c:valAx>
        <c:axId val="8263680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Nilai Rata-rata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Rasa Minuman Sari Buah Salak Bongkok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3.6447725284339455E-2"/>
              <c:y val="7.9113672771087482E-2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2634624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5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BB7FFD"/>
            </a:solidFill>
            <a:ln>
              <a:solidFill>
                <a:srgbClr val="CC66FF"/>
              </a:solidFill>
            </a:ln>
          </c:spPr>
          <c:dLbls>
            <c:showVal val="1"/>
          </c:dLbls>
          <c:cat>
            <c:strRef>
              <c:f>viskositas!$B$135:$B$142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viskositas!$C$135:$C$142</c:f>
              <c:numCache>
                <c:formatCode>0.00</c:formatCode>
                <c:ptCount val="8"/>
                <c:pt idx="0">
                  <c:v>2.1030498535337174</c:v>
                </c:pt>
                <c:pt idx="1">
                  <c:v>2.1748384957832481</c:v>
                </c:pt>
                <c:pt idx="2">
                  <c:v>2.2110833823278848</c:v>
                </c:pt>
                <c:pt idx="3">
                  <c:v>2.1315567875649855</c:v>
                </c:pt>
                <c:pt idx="4">
                  <c:v>2.0386794395311347</c:v>
                </c:pt>
                <c:pt idx="5">
                  <c:v>2.0181908599939091</c:v>
                </c:pt>
                <c:pt idx="6">
                  <c:v>1.9180421116938049</c:v>
                </c:pt>
                <c:pt idx="7">
                  <c:v>2.0367186324014521</c:v>
                </c:pt>
              </c:numCache>
            </c:numRef>
          </c:val>
        </c:ser>
        <c:gapWidth val="55"/>
        <c:overlap val="-55"/>
        <c:axId val="82713600"/>
        <c:axId val="83051648"/>
      </c:barChart>
      <c:catAx>
        <c:axId val="82713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Sampel</a:t>
                </a:r>
              </a:p>
            </c:rich>
          </c:tx>
          <c:layout>
            <c:manualLayout>
              <c:xMode val="edge"/>
              <c:yMode val="edge"/>
              <c:x val="0.48132104060330683"/>
              <c:y val="0.88866903270461473"/>
            </c:manualLayout>
          </c:layout>
        </c:title>
        <c:majorTickMark val="none"/>
        <c:tickLblPos val="nextTo"/>
        <c:crossAx val="83051648"/>
        <c:crosses val="autoZero"/>
        <c:auto val="1"/>
        <c:lblAlgn val="ctr"/>
        <c:lblOffset val="100"/>
      </c:catAx>
      <c:valAx>
        <c:axId val="8305164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Nilai Rata-rata Viskositas Minuman Sari Buah Salak Bongkok</a:t>
                </a:r>
              </a:p>
            </c:rich>
          </c:tx>
          <c:layout>
            <c:manualLayout>
              <c:xMode val="edge"/>
              <c:yMode val="edge"/>
              <c:x val="1.8819182723891471E-2"/>
              <c:y val="4.6696592536717013E-2"/>
            </c:manualLayout>
          </c:layout>
        </c:title>
        <c:numFmt formatCode="0.00" sourceLinked="1"/>
        <c:tickLblPos val="nextTo"/>
        <c:spPr>
          <a:noFill/>
        </c:spPr>
        <c:crossAx val="82713600"/>
        <c:crosses val="autoZero"/>
        <c:crossBetween val="between"/>
        <c:minorUnit val="1.0000000000000005E-2"/>
      </c:valAx>
      <c:spPr>
        <a:gradFill flip="none" rotWithShape="1">
          <a:gsLst>
            <a:gs pos="0">
              <a:srgbClr val="D293F5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6200000" scaled="1"/>
          <a:tileRect/>
        </a:gradFill>
      </c:spPr>
    </c:plotArea>
    <c:plotVisOnly val="1"/>
  </c:chart>
  <c:spPr>
    <a:gradFill>
      <a:gsLst>
        <a:gs pos="0">
          <a:srgbClr val="D293F5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16200000" scaled="1"/>
    </a:gradFill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Val val="1"/>
          </c:dLbls>
          <c:cat>
            <c:strRef>
              <c:f>viskositas!$B$135:$B$142</c:f>
              <c:strCache>
                <c:ptCount val="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</c:strCache>
            </c:strRef>
          </c:cat>
          <c:val>
            <c:numRef>
              <c:f>viskositas!$C$135:$C$142</c:f>
              <c:numCache>
                <c:formatCode>0.00</c:formatCode>
                <c:ptCount val="8"/>
                <c:pt idx="0">
                  <c:v>2.1030498535337174</c:v>
                </c:pt>
                <c:pt idx="1">
                  <c:v>2.1748384957832481</c:v>
                </c:pt>
                <c:pt idx="2">
                  <c:v>2.2110833823278848</c:v>
                </c:pt>
                <c:pt idx="3">
                  <c:v>2.1315567875649855</c:v>
                </c:pt>
                <c:pt idx="4">
                  <c:v>2.0386794395311347</c:v>
                </c:pt>
                <c:pt idx="5">
                  <c:v>2.0181908599939091</c:v>
                </c:pt>
                <c:pt idx="6">
                  <c:v>1.9180421116938049</c:v>
                </c:pt>
                <c:pt idx="7">
                  <c:v>2.0367186324014521</c:v>
                </c:pt>
              </c:numCache>
            </c:numRef>
          </c:val>
        </c:ser>
        <c:gapWidth val="74"/>
        <c:gapDepth val="73"/>
        <c:shape val="box"/>
        <c:axId val="83077376"/>
        <c:axId val="83095936"/>
        <c:axId val="0"/>
      </c:bar3DChart>
      <c:catAx>
        <c:axId val="83077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Sampel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3095936"/>
        <c:crosses val="autoZero"/>
        <c:auto val="1"/>
        <c:lblAlgn val="ctr"/>
        <c:lblOffset val="100"/>
      </c:catAx>
      <c:valAx>
        <c:axId val="8309593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Nilai Rata-rata Viskositas Minuman Sari Buah Salak Bongkok</a:t>
                </a:r>
              </a:p>
            </c:rich>
          </c:tx>
          <c:layout>
            <c:manualLayout>
              <c:xMode val="edge"/>
              <c:yMode val="edge"/>
              <c:x val="3.3758530183727035E-2"/>
              <c:y val="5.5984428008313429E-2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3077376"/>
        <c:crosses val="autoZero"/>
        <c:crossBetween val="between"/>
      </c:valAx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369795</xdr:colOff>
      <xdr:row>143</xdr:row>
      <xdr:rowOff>179295</xdr:rowOff>
    </xdr:from>
    <xdr:to>
      <xdr:col>7</xdr:col>
      <xdr:colOff>560295</xdr:colOff>
      <xdr:row>160</xdr:row>
      <xdr:rowOff>100852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33618</xdr:colOff>
      <xdr:row>134</xdr:row>
      <xdr:rowOff>56028</xdr:rowOff>
    </xdr:from>
    <xdr:to>
      <xdr:col>16</xdr:col>
      <xdr:colOff>358589</xdr:colOff>
      <xdr:row>148</xdr:row>
      <xdr:rowOff>134470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382599</xdr:colOff>
      <xdr:row>144</xdr:row>
      <xdr:rowOff>68035</xdr:rowOff>
    </xdr:from>
    <xdr:to>
      <xdr:col>9</xdr:col>
      <xdr:colOff>156882</xdr:colOff>
      <xdr:row>162</xdr:row>
      <xdr:rowOff>134470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67236</xdr:colOff>
      <xdr:row>133</xdr:row>
      <xdr:rowOff>145676</xdr:rowOff>
    </xdr:from>
    <xdr:to>
      <xdr:col>18</xdr:col>
      <xdr:colOff>403412</xdr:colOff>
      <xdr:row>148</xdr:row>
      <xdr:rowOff>33618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8</xdr:col>
      <xdr:colOff>336177</xdr:colOff>
      <xdr:row>181</xdr:row>
      <xdr:rowOff>78442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235324</xdr:colOff>
      <xdr:row>146</xdr:row>
      <xdr:rowOff>56029</xdr:rowOff>
    </xdr:from>
    <xdr:to>
      <xdr:col>8</xdr:col>
      <xdr:colOff>168090</xdr:colOff>
      <xdr:row>163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336177</xdr:colOff>
      <xdr:row>135</xdr:row>
      <xdr:rowOff>145676</xdr:rowOff>
    </xdr:from>
    <xdr:to>
      <xdr:col>17</xdr:col>
      <xdr:colOff>56030</xdr:colOff>
      <xdr:row>150</xdr:row>
      <xdr:rowOff>33618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403410</xdr:colOff>
      <xdr:row>134</xdr:row>
      <xdr:rowOff>89647</xdr:rowOff>
    </xdr:from>
    <xdr:to>
      <xdr:col>14</xdr:col>
      <xdr:colOff>134472</xdr:colOff>
      <xdr:row>151</xdr:row>
      <xdr:rowOff>179295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11206</xdr:colOff>
      <xdr:row>135</xdr:row>
      <xdr:rowOff>179294</xdr:rowOff>
    </xdr:from>
    <xdr:to>
      <xdr:col>22</xdr:col>
      <xdr:colOff>347383</xdr:colOff>
      <xdr:row>150</xdr:row>
      <xdr:rowOff>67236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42"/>
  <sheetViews>
    <sheetView topLeftCell="A133" zoomScale="85" zoomScaleNormal="85" workbookViewId="0">
      <selection activeCell="D164" sqref="D164"/>
    </sheetView>
  </sheetViews>
  <sheetFormatPr defaultRowHeight="15"/>
  <cols>
    <col min="1" max="1" width="11.7109375" customWidth="1"/>
    <col min="2" max="2" width="9" customWidth="1"/>
    <col min="10" max="10" width="9.28515625" customWidth="1"/>
  </cols>
  <sheetData>
    <row r="2" spans="1:30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>
      <c r="A3" s="121" t="s">
        <v>21</v>
      </c>
      <c r="B3" s="122" t="s">
        <v>22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 t="s">
        <v>23</v>
      </c>
      <c r="AA3" s="123"/>
      <c r="AB3" s="123"/>
      <c r="AC3" s="125" t="s">
        <v>24</v>
      </c>
      <c r="AD3" s="125"/>
    </row>
    <row r="4" spans="1:30">
      <c r="A4" s="121"/>
      <c r="B4" s="126" t="s">
        <v>30</v>
      </c>
      <c r="C4" s="127"/>
      <c r="D4" s="127"/>
      <c r="E4" s="128" t="s">
        <v>31</v>
      </c>
      <c r="F4" s="127"/>
      <c r="G4" s="127"/>
      <c r="H4" s="128" t="s">
        <v>32</v>
      </c>
      <c r="I4" s="127"/>
      <c r="J4" s="127"/>
      <c r="K4" s="128" t="s">
        <v>33</v>
      </c>
      <c r="L4" s="127"/>
      <c r="M4" s="127"/>
      <c r="N4" s="128" t="s">
        <v>34</v>
      </c>
      <c r="O4" s="127"/>
      <c r="P4" s="127"/>
      <c r="Q4" s="128" t="s">
        <v>35</v>
      </c>
      <c r="R4" s="127"/>
      <c r="S4" s="127"/>
      <c r="T4" s="128" t="s">
        <v>36</v>
      </c>
      <c r="U4" s="127"/>
      <c r="V4" s="127"/>
      <c r="W4" s="128" t="s">
        <v>37</v>
      </c>
      <c r="X4" s="127"/>
      <c r="Y4" s="127"/>
      <c r="Z4" s="123"/>
      <c r="AA4" s="123"/>
      <c r="AB4" s="123"/>
      <c r="AC4" s="125"/>
      <c r="AD4" s="125"/>
    </row>
    <row r="5" spans="1:30">
      <c r="A5" s="55" t="s">
        <v>25</v>
      </c>
      <c r="B5" s="36" t="s">
        <v>26</v>
      </c>
      <c r="C5" s="50" t="s">
        <v>27</v>
      </c>
      <c r="D5" s="42" t="s">
        <v>28</v>
      </c>
      <c r="E5" s="36" t="s">
        <v>26</v>
      </c>
      <c r="F5" s="50" t="s">
        <v>27</v>
      </c>
      <c r="G5" s="32" t="s">
        <v>28</v>
      </c>
      <c r="H5" s="36" t="s">
        <v>26</v>
      </c>
      <c r="I5" s="50" t="s">
        <v>27</v>
      </c>
      <c r="J5" s="32" t="s">
        <v>28</v>
      </c>
      <c r="K5" s="36" t="s">
        <v>26</v>
      </c>
      <c r="L5" s="50" t="s">
        <v>27</v>
      </c>
      <c r="M5" s="32" t="s">
        <v>28</v>
      </c>
      <c r="N5" s="36" t="s">
        <v>26</v>
      </c>
      <c r="O5" s="50" t="s">
        <v>27</v>
      </c>
      <c r="P5" s="32" t="s">
        <v>28</v>
      </c>
      <c r="Q5" s="36" t="s">
        <v>26</v>
      </c>
      <c r="R5" s="50" t="s">
        <v>27</v>
      </c>
      <c r="S5" s="32" t="s">
        <v>28</v>
      </c>
      <c r="T5" s="36" t="s">
        <v>26</v>
      </c>
      <c r="U5" s="50" t="s">
        <v>27</v>
      </c>
      <c r="V5" s="32" t="s">
        <v>28</v>
      </c>
      <c r="W5" s="36" t="s">
        <v>26</v>
      </c>
      <c r="X5" s="50" t="s">
        <v>27</v>
      </c>
      <c r="Y5" s="32" t="s">
        <v>28</v>
      </c>
      <c r="Z5" s="44" t="s">
        <v>26</v>
      </c>
      <c r="AA5" s="48" t="s">
        <v>27</v>
      </c>
      <c r="AB5" s="32" t="s">
        <v>28</v>
      </c>
      <c r="AC5" s="39" t="s">
        <v>26</v>
      </c>
      <c r="AD5" s="46" t="s">
        <v>27</v>
      </c>
    </row>
    <row r="6" spans="1:30">
      <c r="A6" s="33">
        <v>1</v>
      </c>
      <c r="B6" s="36">
        <v>2</v>
      </c>
      <c r="C6" s="51">
        <f>(B6+0.5)^0.5</f>
        <v>1.5811388300841898</v>
      </c>
      <c r="D6" s="43">
        <f>(C6*C6)</f>
        <v>2.5000000000000004</v>
      </c>
      <c r="E6" s="37">
        <v>3</v>
      </c>
      <c r="F6" s="51">
        <f>(E6+0.5)^0.5</f>
        <v>1.8708286933869707</v>
      </c>
      <c r="G6" s="34">
        <f>(F6*F6)</f>
        <v>3.5</v>
      </c>
      <c r="H6" s="37">
        <v>4</v>
      </c>
      <c r="I6" s="51">
        <f>(H6+0.5)^0.5</f>
        <v>2.1213203435596424</v>
      </c>
      <c r="J6" s="34">
        <f>(I6*I6)</f>
        <v>4.4999999999999991</v>
      </c>
      <c r="K6" s="37">
        <v>5</v>
      </c>
      <c r="L6" s="51">
        <f>(K6+0.5)^0.5</f>
        <v>2.3452078799117149</v>
      </c>
      <c r="M6" s="34">
        <f>(L6*L6)</f>
        <v>5.5</v>
      </c>
      <c r="N6" s="37">
        <v>2</v>
      </c>
      <c r="O6" s="51">
        <f>(N6+0.5)^0.5</f>
        <v>1.5811388300841898</v>
      </c>
      <c r="P6" s="34">
        <f>(O6*O6)</f>
        <v>2.5000000000000004</v>
      </c>
      <c r="Q6" s="37">
        <v>2</v>
      </c>
      <c r="R6" s="51">
        <f>(Q6+0.5)^0.5</f>
        <v>1.5811388300841898</v>
      </c>
      <c r="S6" s="34">
        <f t="shared" ref="S6:S25" si="0">(R6*R6)</f>
        <v>2.5000000000000004</v>
      </c>
      <c r="T6" s="38">
        <v>3</v>
      </c>
      <c r="U6" s="51">
        <f>(T6+0.5)^0.5</f>
        <v>1.8708286933869707</v>
      </c>
      <c r="V6" s="34">
        <f t="shared" ref="V6:V25" si="1">(U6*U6)</f>
        <v>3.5</v>
      </c>
      <c r="W6" s="37">
        <v>3</v>
      </c>
      <c r="X6" s="51">
        <f>(W6+0.5)^0.5</f>
        <v>1.8708286933869707</v>
      </c>
      <c r="Y6" s="34">
        <f>(X6*X6)</f>
        <v>3.5</v>
      </c>
      <c r="Z6" s="45">
        <f t="shared" ref="Z6:Z25" si="2">SUM(B6,E6,H6,K6,N6,Q6,T6,W6)</f>
        <v>24</v>
      </c>
      <c r="AA6" s="49">
        <f t="shared" ref="AA6:AA25" si="3">SUM(C6,F6,I6,L6,O6,R6,U6,X6,)</f>
        <v>14.822430793884838</v>
      </c>
      <c r="AB6" s="35">
        <f>(AA6*AA6)</f>
        <v>219.70445463950549</v>
      </c>
      <c r="AC6" s="40">
        <f t="shared" ref="AC6:AD25" si="4">AVERAGE(B6,E6,H6,K6,N6,Q6,T6,W6)</f>
        <v>3</v>
      </c>
      <c r="AD6" s="47">
        <f t="shared" si="4"/>
        <v>1.8528038492356047</v>
      </c>
    </row>
    <row r="7" spans="1:30">
      <c r="A7" s="33">
        <v>2</v>
      </c>
      <c r="B7" s="37">
        <v>5</v>
      </c>
      <c r="C7" s="51">
        <f t="shared" ref="C7:C25" si="5">(B7+0.5)^0.5</f>
        <v>2.3452078799117149</v>
      </c>
      <c r="D7" s="43">
        <f t="shared" ref="D7:D25" si="6">(C7*C7)</f>
        <v>5.5</v>
      </c>
      <c r="E7" s="37">
        <v>4</v>
      </c>
      <c r="F7" s="51">
        <f t="shared" ref="F7:F25" si="7">(E7+0.5)^0.5</f>
        <v>2.1213203435596424</v>
      </c>
      <c r="G7" s="34">
        <f t="shared" ref="G7:G25" si="8">(F7*F7)</f>
        <v>4.4999999999999991</v>
      </c>
      <c r="H7" s="37">
        <v>5</v>
      </c>
      <c r="I7" s="51">
        <f t="shared" ref="I7:I25" si="9">(H7+0.5)^0.5</f>
        <v>2.3452078799117149</v>
      </c>
      <c r="J7" s="34">
        <f t="shared" ref="J7:J25" si="10">(I7*I7)</f>
        <v>5.5</v>
      </c>
      <c r="K7" s="37">
        <v>4</v>
      </c>
      <c r="L7" s="51">
        <f t="shared" ref="L7:L25" si="11">(K7+0.5)^0.5</f>
        <v>2.1213203435596424</v>
      </c>
      <c r="M7" s="34">
        <f t="shared" ref="M7:M25" si="12">(L7*L7)</f>
        <v>4.4999999999999991</v>
      </c>
      <c r="N7" s="37">
        <v>3</v>
      </c>
      <c r="O7" s="51">
        <f t="shared" ref="O7:O25" si="13">(N7+0.5)^0.5</f>
        <v>1.8708286933869707</v>
      </c>
      <c r="P7" s="34">
        <f t="shared" ref="P7:P25" si="14">(O7*O7)</f>
        <v>3.5</v>
      </c>
      <c r="Q7" s="37">
        <v>3</v>
      </c>
      <c r="R7" s="51">
        <f t="shared" ref="R7:R25" si="15">(Q7+0.5)^0.5</f>
        <v>1.8708286933869707</v>
      </c>
      <c r="S7" s="34">
        <f t="shared" si="0"/>
        <v>3.5</v>
      </c>
      <c r="T7" s="38">
        <v>3</v>
      </c>
      <c r="U7" s="51">
        <f t="shared" ref="U7:U25" si="16">(T7+0.5)^0.5</f>
        <v>1.8708286933869707</v>
      </c>
      <c r="V7" s="34">
        <f t="shared" si="1"/>
        <v>3.5</v>
      </c>
      <c r="W7" s="37">
        <v>3</v>
      </c>
      <c r="X7" s="51">
        <f t="shared" ref="X7:X25" si="17">(W7+0.5)^0.5</f>
        <v>1.8708286933869707</v>
      </c>
      <c r="Y7" s="34">
        <f t="shared" ref="Y7:Y25" si="18">(X7*X7)</f>
        <v>3.5</v>
      </c>
      <c r="Z7" s="45">
        <f t="shared" si="2"/>
        <v>30</v>
      </c>
      <c r="AA7" s="49">
        <f t="shared" si="3"/>
        <v>16.416371220490596</v>
      </c>
      <c r="AB7" s="35">
        <f t="shared" ref="AB7:AB25" si="19">(AA7*AA7)</f>
        <v>269.49724404895193</v>
      </c>
      <c r="AC7" s="40">
        <f t="shared" si="4"/>
        <v>3.75</v>
      </c>
      <c r="AD7" s="47">
        <f t="shared" si="4"/>
        <v>2.0520464025613245</v>
      </c>
    </row>
    <row r="8" spans="1:30">
      <c r="A8" s="33">
        <v>3</v>
      </c>
      <c r="B8" s="37">
        <v>5</v>
      </c>
      <c r="C8" s="51">
        <f t="shared" si="5"/>
        <v>2.3452078799117149</v>
      </c>
      <c r="D8" s="43">
        <f t="shared" si="6"/>
        <v>5.5</v>
      </c>
      <c r="E8" s="37">
        <v>4</v>
      </c>
      <c r="F8" s="51">
        <f t="shared" si="7"/>
        <v>2.1213203435596424</v>
      </c>
      <c r="G8" s="34">
        <f t="shared" si="8"/>
        <v>4.4999999999999991</v>
      </c>
      <c r="H8" s="37">
        <v>5</v>
      </c>
      <c r="I8" s="51">
        <f t="shared" si="9"/>
        <v>2.3452078799117149</v>
      </c>
      <c r="J8" s="34">
        <f t="shared" si="10"/>
        <v>5.5</v>
      </c>
      <c r="K8" s="37">
        <v>4</v>
      </c>
      <c r="L8" s="51">
        <f t="shared" si="11"/>
        <v>2.1213203435596424</v>
      </c>
      <c r="M8" s="34">
        <f t="shared" si="12"/>
        <v>4.4999999999999991</v>
      </c>
      <c r="N8" s="37">
        <v>3</v>
      </c>
      <c r="O8" s="51">
        <f t="shared" si="13"/>
        <v>1.8708286933869707</v>
      </c>
      <c r="P8" s="34">
        <f t="shared" si="14"/>
        <v>3.5</v>
      </c>
      <c r="Q8" s="37">
        <v>3</v>
      </c>
      <c r="R8" s="51">
        <f t="shared" si="15"/>
        <v>1.8708286933869707</v>
      </c>
      <c r="S8" s="34">
        <f t="shared" si="0"/>
        <v>3.5</v>
      </c>
      <c r="T8" s="38">
        <v>3</v>
      </c>
      <c r="U8" s="51">
        <f t="shared" si="16"/>
        <v>1.8708286933869707</v>
      </c>
      <c r="V8" s="34">
        <f t="shared" si="1"/>
        <v>3.5</v>
      </c>
      <c r="W8" s="37">
        <v>3</v>
      </c>
      <c r="X8" s="51">
        <f t="shared" si="17"/>
        <v>1.8708286933869707</v>
      </c>
      <c r="Y8" s="34">
        <f t="shared" si="18"/>
        <v>3.5</v>
      </c>
      <c r="Z8" s="45">
        <f t="shared" si="2"/>
        <v>30</v>
      </c>
      <c r="AA8" s="49">
        <f t="shared" si="3"/>
        <v>16.416371220490596</v>
      </c>
      <c r="AB8" s="35">
        <f t="shared" si="19"/>
        <v>269.49724404895193</v>
      </c>
      <c r="AC8" s="40">
        <f t="shared" si="4"/>
        <v>3.75</v>
      </c>
      <c r="AD8" s="47">
        <f t="shared" si="4"/>
        <v>2.0520464025613245</v>
      </c>
    </row>
    <row r="9" spans="1:30">
      <c r="A9" s="33">
        <v>4</v>
      </c>
      <c r="B9" s="37">
        <v>2</v>
      </c>
      <c r="C9" s="51">
        <f t="shared" si="5"/>
        <v>1.5811388300841898</v>
      </c>
      <c r="D9" s="43">
        <f t="shared" si="6"/>
        <v>2.5000000000000004</v>
      </c>
      <c r="E9" s="37">
        <v>4</v>
      </c>
      <c r="F9" s="51">
        <f t="shared" si="7"/>
        <v>2.1213203435596424</v>
      </c>
      <c r="G9" s="34">
        <f t="shared" si="8"/>
        <v>4.4999999999999991</v>
      </c>
      <c r="H9" s="37">
        <v>4</v>
      </c>
      <c r="I9" s="51">
        <f t="shared" si="9"/>
        <v>2.1213203435596424</v>
      </c>
      <c r="J9" s="34">
        <f t="shared" si="10"/>
        <v>4.4999999999999991</v>
      </c>
      <c r="K9" s="37">
        <v>3</v>
      </c>
      <c r="L9" s="51">
        <f t="shared" si="11"/>
        <v>1.8708286933869707</v>
      </c>
      <c r="M9" s="34">
        <f t="shared" si="12"/>
        <v>3.5</v>
      </c>
      <c r="N9" s="37">
        <v>4</v>
      </c>
      <c r="O9" s="51">
        <f t="shared" si="13"/>
        <v>2.1213203435596424</v>
      </c>
      <c r="P9" s="34">
        <f t="shared" si="14"/>
        <v>4.4999999999999991</v>
      </c>
      <c r="Q9" s="37">
        <v>4</v>
      </c>
      <c r="R9" s="51">
        <f t="shared" si="15"/>
        <v>2.1213203435596424</v>
      </c>
      <c r="S9" s="34">
        <f t="shared" si="0"/>
        <v>4.4999999999999991</v>
      </c>
      <c r="T9" s="38">
        <v>5</v>
      </c>
      <c r="U9" s="51">
        <f t="shared" si="16"/>
        <v>2.3452078799117149</v>
      </c>
      <c r="V9" s="34">
        <f t="shared" si="1"/>
        <v>5.5</v>
      </c>
      <c r="W9" s="37">
        <v>4</v>
      </c>
      <c r="X9" s="51">
        <f t="shared" si="17"/>
        <v>2.1213203435596424</v>
      </c>
      <c r="Y9" s="34">
        <f t="shared" si="18"/>
        <v>4.4999999999999991</v>
      </c>
      <c r="Z9" s="45">
        <f t="shared" si="2"/>
        <v>30</v>
      </c>
      <c r="AA9" s="49">
        <f t="shared" si="3"/>
        <v>16.403777121181086</v>
      </c>
      <c r="AB9" s="35">
        <f t="shared" si="19"/>
        <v>269.08390384138403</v>
      </c>
      <c r="AC9" s="40">
        <f t="shared" si="4"/>
        <v>3.75</v>
      </c>
      <c r="AD9" s="47">
        <f t="shared" si="4"/>
        <v>2.0504721401476358</v>
      </c>
    </row>
    <row r="10" spans="1:30">
      <c r="A10" s="33">
        <v>5</v>
      </c>
      <c r="B10" s="37">
        <v>3</v>
      </c>
      <c r="C10" s="51">
        <f t="shared" si="5"/>
        <v>1.8708286933869707</v>
      </c>
      <c r="D10" s="43">
        <f t="shared" si="6"/>
        <v>3.5</v>
      </c>
      <c r="E10" s="37">
        <v>2</v>
      </c>
      <c r="F10" s="51">
        <f t="shared" si="7"/>
        <v>1.5811388300841898</v>
      </c>
      <c r="G10" s="34">
        <f t="shared" si="8"/>
        <v>2.5000000000000004</v>
      </c>
      <c r="H10" s="37">
        <v>3</v>
      </c>
      <c r="I10" s="51">
        <f t="shared" si="9"/>
        <v>1.8708286933869707</v>
      </c>
      <c r="J10" s="34">
        <f t="shared" si="10"/>
        <v>3.5</v>
      </c>
      <c r="K10" s="37">
        <v>3</v>
      </c>
      <c r="L10" s="51">
        <f t="shared" si="11"/>
        <v>1.8708286933869707</v>
      </c>
      <c r="M10" s="34">
        <f t="shared" si="12"/>
        <v>3.5</v>
      </c>
      <c r="N10" s="37">
        <v>5</v>
      </c>
      <c r="O10" s="51">
        <f t="shared" si="13"/>
        <v>2.3452078799117149</v>
      </c>
      <c r="P10" s="34">
        <f t="shared" si="14"/>
        <v>5.5</v>
      </c>
      <c r="Q10" s="37">
        <v>4</v>
      </c>
      <c r="R10" s="51">
        <f t="shared" si="15"/>
        <v>2.1213203435596424</v>
      </c>
      <c r="S10" s="34">
        <f t="shared" si="0"/>
        <v>4.4999999999999991</v>
      </c>
      <c r="T10" s="38">
        <v>5</v>
      </c>
      <c r="U10" s="51">
        <f t="shared" si="16"/>
        <v>2.3452078799117149</v>
      </c>
      <c r="V10" s="34">
        <f t="shared" si="1"/>
        <v>5.5</v>
      </c>
      <c r="W10" s="37">
        <v>5</v>
      </c>
      <c r="X10" s="51">
        <f t="shared" si="17"/>
        <v>2.3452078799117149</v>
      </c>
      <c r="Y10" s="34">
        <f t="shared" si="18"/>
        <v>5.5</v>
      </c>
      <c r="Z10" s="45">
        <f t="shared" si="2"/>
        <v>30</v>
      </c>
      <c r="AA10" s="49">
        <f t="shared" si="3"/>
        <v>16.350568893539887</v>
      </c>
      <c r="AB10" s="35">
        <f t="shared" si="19"/>
        <v>267.34110314239416</v>
      </c>
      <c r="AC10" s="40">
        <f t="shared" si="4"/>
        <v>3.75</v>
      </c>
      <c r="AD10" s="47">
        <f t="shared" si="4"/>
        <v>2.0438211116924858</v>
      </c>
    </row>
    <row r="11" spans="1:30">
      <c r="A11" s="33">
        <v>6</v>
      </c>
      <c r="B11" s="37">
        <v>2</v>
      </c>
      <c r="C11" s="51">
        <f t="shared" si="5"/>
        <v>1.5811388300841898</v>
      </c>
      <c r="D11" s="43">
        <f t="shared" si="6"/>
        <v>2.5000000000000004</v>
      </c>
      <c r="E11" s="37">
        <v>3</v>
      </c>
      <c r="F11" s="51">
        <f t="shared" si="7"/>
        <v>1.8708286933869707</v>
      </c>
      <c r="G11" s="34">
        <f t="shared" si="8"/>
        <v>3.5</v>
      </c>
      <c r="H11" s="37">
        <v>3</v>
      </c>
      <c r="I11" s="51">
        <f t="shared" si="9"/>
        <v>1.8708286933869707</v>
      </c>
      <c r="J11" s="34">
        <f t="shared" si="10"/>
        <v>3.5</v>
      </c>
      <c r="K11" s="37">
        <v>2</v>
      </c>
      <c r="L11" s="51">
        <f t="shared" si="11"/>
        <v>1.5811388300841898</v>
      </c>
      <c r="M11" s="34">
        <f t="shared" si="12"/>
        <v>2.5000000000000004</v>
      </c>
      <c r="N11" s="37">
        <v>3</v>
      </c>
      <c r="O11" s="51">
        <f t="shared" si="13"/>
        <v>1.8708286933869707</v>
      </c>
      <c r="P11" s="34">
        <f t="shared" si="14"/>
        <v>3.5</v>
      </c>
      <c r="Q11" s="37">
        <v>4</v>
      </c>
      <c r="R11" s="51">
        <f t="shared" si="15"/>
        <v>2.1213203435596424</v>
      </c>
      <c r="S11" s="34">
        <f t="shared" si="0"/>
        <v>4.4999999999999991</v>
      </c>
      <c r="T11" s="38">
        <v>5</v>
      </c>
      <c r="U11" s="51">
        <f t="shared" si="16"/>
        <v>2.3452078799117149</v>
      </c>
      <c r="V11" s="34">
        <f t="shared" si="1"/>
        <v>5.5</v>
      </c>
      <c r="W11" s="37">
        <v>5</v>
      </c>
      <c r="X11" s="51">
        <f t="shared" si="17"/>
        <v>2.3452078799117149</v>
      </c>
      <c r="Y11" s="34">
        <f t="shared" si="18"/>
        <v>5.5</v>
      </c>
      <c r="Z11" s="45">
        <f t="shared" si="2"/>
        <v>27</v>
      </c>
      <c r="AA11" s="49">
        <f t="shared" si="3"/>
        <v>15.586499843712364</v>
      </c>
      <c r="AB11" s="35">
        <f t="shared" si="19"/>
        <v>242.93897737804554</v>
      </c>
      <c r="AC11" s="40">
        <f t="shared" si="4"/>
        <v>3.375</v>
      </c>
      <c r="AD11" s="47">
        <f t="shared" si="4"/>
        <v>1.9483124804640455</v>
      </c>
    </row>
    <row r="12" spans="1:30">
      <c r="A12" s="33">
        <v>7</v>
      </c>
      <c r="B12" s="37">
        <v>2</v>
      </c>
      <c r="C12" s="51">
        <f t="shared" si="5"/>
        <v>1.5811388300841898</v>
      </c>
      <c r="D12" s="43">
        <f t="shared" si="6"/>
        <v>2.5000000000000004</v>
      </c>
      <c r="E12" s="37">
        <v>5</v>
      </c>
      <c r="F12" s="51">
        <f t="shared" si="7"/>
        <v>2.3452078799117149</v>
      </c>
      <c r="G12" s="34">
        <f t="shared" si="8"/>
        <v>5.5</v>
      </c>
      <c r="H12" s="37">
        <v>6</v>
      </c>
      <c r="I12" s="51">
        <f t="shared" si="9"/>
        <v>2.5495097567963922</v>
      </c>
      <c r="J12" s="34">
        <f t="shared" si="10"/>
        <v>6.4999999999999991</v>
      </c>
      <c r="K12" s="37">
        <v>4</v>
      </c>
      <c r="L12" s="51">
        <f t="shared" si="11"/>
        <v>2.1213203435596424</v>
      </c>
      <c r="M12" s="34">
        <f t="shared" si="12"/>
        <v>4.4999999999999991</v>
      </c>
      <c r="N12" s="37">
        <v>3</v>
      </c>
      <c r="O12" s="51">
        <f t="shared" si="13"/>
        <v>1.8708286933869707</v>
      </c>
      <c r="P12" s="34">
        <f t="shared" si="14"/>
        <v>3.5</v>
      </c>
      <c r="Q12" s="37">
        <v>1</v>
      </c>
      <c r="R12" s="51">
        <f t="shared" si="15"/>
        <v>1.2247448713915889</v>
      </c>
      <c r="S12" s="34">
        <f t="shared" si="0"/>
        <v>1.4999999999999998</v>
      </c>
      <c r="T12" s="38">
        <v>4</v>
      </c>
      <c r="U12" s="51">
        <f t="shared" si="16"/>
        <v>2.1213203435596424</v>
      </c>
      <c r="V12" s="34">
        <f t="shared" si="1"/>
        <v>4.4999999999999991</v>
      </c>
      <c r="W12" s="37">
        <v>5</v>
      </c>
      <c r="X12" s="51">
        <f t="shared" si="17"/>
        <v>2.3452078799117149</v>
      </c>
      <c r="Y12" s="34">
        <f t="shared" si="18"/>
        <v>5.5</v>
      </c>
      <c r="Z12" s="45">
        <f t="shared" si="2"/>
        <v>30</v>
      </c>
      <c r="AA12" s="49">
        <f t="shared" si="3"/>
        <v>16.159278598601855</v>
      </c>
      <c r="AB12" s="35">
        <f t="shared" si="19"/>
        <v>261.12228482723191</v>
      </c>
      <c r="AC12" s="40">
        <f t="shared" si="4"/>
        <v>3.75</v>
      </c>
      <c r="AD12" s="47">
        <f t="shared" si="4"/>
        <v>2.0199098248252318</v>
      </c>
    </row>
    <row r="13" spans="1:30">
      <c r="A13" s="33">
        <v>8</v>
      </c>
      <c r="B13" s="37">
        <v>2</v>
      </c>
      <c r="C13" s="51">
        <f t="shared" si="5"/>
        <v>1.5811388300841898</v>
      </c>
      <c r="D13" s="43">
        <f t="shared" si="6"/>
        <v>2.5000000000000004</v>
      </c>
      <c r="E13" s="37">
        <v>2</v>
      </c>
      <c r="F13" s="51">
        <f t="shared" si="7"/>
        <v>1.5811388300841898</v>
      </c>
      <c r="G13" s="34">
        <f t="shared" si="8"/>
        <v>2.5000000000000004</v>
      </c>
      <c r="H13" s="37">
        <v>4</v>
      </c>
      <c r="I13" s="51">
        <f t="shared" si="9"/>
        <v>2.1213203435596424</v>
      </c>
      <c r="J13" s="34">
        <f t="shared" si="10"/>
        <v>4.4999999999999991</v>
      </c>
      <c r="K13" s="37">
        <v>4</v>
      </c>
      <c r="L13" s="51">
        <f t="shared" si="11"/>
        <v>2.1213203435596424</v>
      </c>
      <c r="M13" s="34">
        <f t="shared" si="12"/>
        <v>4.4999999999999991</v>
      </c>
      <c r="N13" s="37">
        <v>4</v>
      </c>
      <c r="O13" s="51">
        <f t="shared" si="13"/>
        <v>2.1213203435596424</v>
      </c>
      <c r="P13" s="34">
        <f t="shared" si="14"/>
        <v>4.4999999999999991</v>
      </c>
      <c r="Q13" s="37">
        <v>5</v>
      </c>
      <c r="R13" s="51">
        <f t="shared" si="15"/>
        <v>2.3452078799117149</v>
      </c>
      <c r="S13" s="34">
        <f t="shared" si="0"/>
        <v>5.5</v>
      </c>
      <c r="T13" s="38">
        <v>5</v>
      </c>
      <c r="U13" s="51">
        <f t="shared" si="16"/>
        <v>2.3452078799117149</v>
      </c>
      <c r="V13" s="34">
        <f t="shared" si="1"/>
        <v>5.5</v>
      </c>
      <c r="W13" s="37">
        <v>5</v>
      </c>
      <c r="X13" s="51">
        <f t="shared" si="17"/>
        <v>2.3452078799117149</v>
      </c>
      <c r="Y13" s="34">
        <f t="shared" si="18"/>
        <v>5.5</v>
      </c>
      <c r="Z13" s="45">
        <f t="shared" si="2"/>
        <v>31</v>
      </c>
      <c r="AA13" s="49">
        <f t="shared" si="3"/>
        <v>16.56186233058245</v>
      </c>
      <c r="AB13" s="35">
        <f t="shared" si="19"/>
        <v>274.29528385716594</v>
      </c>
      <c r="AC13" s="40">
        <f t="shared" si="4"/>
        <v>3.875</v>
      </c>
      <c r="AD13" s="47">
        <f t="shared" si="4"/>
        <v>2.0702327913228062</v>
      </c>
    </row>
    <row r="14" spans="1:30">
      <c r="A14" s="33">
        <v>9</v>
      </c>
      <c r="B14" s="37">
        <v>2</v>
      </c>
      <c r="C14" s="51">
        <f t="shared" si="5"/>
        <v>1.5811388300841898</v>
      </c>
      <c r="D14" s="43">
        <f t="shared" si="6"/>
        <v>2.5000000000000004</v>
      </c>
      <c r="E14" s="37">
        <v>3</v>
      </c>
      <c r="F14" s="51">
        <f t="shared" si="7"/>
        <v>1.8708286933869707</v>
      </c>
      <c r="G14" s="34">
        <f t="shared" si="8"/>
        <v>3.5</v>
      </c>
      <c r="H14" s="37">
        <v>6</v>
      </c>
      <c r="I14" s="51">
        <f t="shared" si="9"/>
        <v>2.5495097567963922</v>
      </c>
      <c r="J14" s="34">
        <f t="shared" si="10"/>
        <v>6.4999999999999991</v>
      </c>
      <c r="K14" s="37">
        <v>6</v>
      </c>
      <c r="L14" s="51">
        <f t="shared" si="11"/>
        <v>2.5495097567963922</v>
      </c>
      <c r="M14" s="34">
        <f t="shared" si="12"/>
        <v>6.4999999999999991</v>
      </c>
      <c r="N14" s="37">
        <v>4</v>
      </c>
      <c r="O14" s="51">
        <f t="shared" si="13"/>
        <v>2.1213203435596424</v>
      </c>
      <c r="P14" s="34">
        <f t="shared" si="14"/>
        <v>4.4999999999999991</v>
      </c>
      <c r="Q14" s="37">
        <v>2</v>
      </c>
      <c r="R14" s="51">
        <f t="shared" si="15"/>
        <v>1.5811388300841898</v>
      </c>
      <c r="S14" s="34">
        <f t="shared" si="0"/>
        <v>2.5000000000000004</v>
      </c>
      <c r="T14" s="38">
        <v>4</v>
      </c>
      <c r="U14" s="51">
        <f t="shared" si="16"/>
        <v>2.1213203435596424</v>
      </c>
      <c r="V14" s="34">
        <f t="shared" si="1"/>
        <v>4.4999999999999991</v>
      </c>
      <c r="W14" s="37">
        <v>2</v>
      </c>
      <c r="X14" s="51">
        <f t="shared" si="17"/>
        <v>1.5811388300841898</v>
      </c>
      <c r="Y14" s="34">
        <f t="shared" si="18"/>
        <v>2.5000000000000004</v>
      </c>
      <c r="Z14" s="45">
        <f t="shared" si="2"/>
        <v>29</v>
      </c>
      <c r="AA14" s="49">
        <f t="shared" si="3"/>
        <v>15.955905384351606</v>
      </c>
      <c r="AB14" s="35">
        <f t="shared" si="19"/>
        <v>254.59091663438056</v>
      </c>
      <c r="AC14" s="40">
        <f t="shared" si="4"/>
        <v>3.625</v>
      </c>
      <c r="AD14" s="47">
        <f t="shared" si="4"/>
        <v>1.9944881730439508</v>
      </c>
    </row>
    <row r="15" spans="1:30">
      <c r="A15" s="33">
        <v>10</v>
      </c>
      <c r="B15" s="37">
        <v>2</v>
      </c>
      <c r="C15" s="51">
        <f t="shared" si="5"/>
        <v>1.5811388300841898</v>
      </c>
      <c r="D15" s="43">
        <f t="shared" si="6"/>
        <v>2.5000000000000004</v>
      </c>
      <c r="E15" s="37">
        <v>3</v>
      </c>
      <c r="F15" s="51">
        <f t="shared" si="7"/>
        <v>1.8708286933869707</v>
      </c>
      <c r="G15" s="34">
        <f t="shared" si="8"/>
        <v>3.5</v>
      </c>
      <c r="H15" s="37">
        <v>3</v>
      </c>
      <c r="I15" s="51">
        <f t="shared" si="9"/>
        <v>1.8708286933869707</v>
      </c>
      <c r="J15" s="34">
        <f t="shared" si="10"/>
        <v>3.5</v>
      </c>
      <c r="K15" s="37">
        <v>2</v>
      </c>
      <c r="L15" s="51">
        <f t="shared" si="11"/>
        <v>1.5811388300841898</v>
      </c>
      <c r="M15" s="34">
        <f t="shared" si="12"/>
        <v>2.5000000000000004</v>
      </c>
      <c r="N15" s="37">
        <v>3</v>
      </c>
      <c r="O15" s="51">
        <f t="shared" si="13"/>
        <v>1.8708286933869707</v>
      </c>
      <c r="P15" s="34">
        <f t="shared" si="14"/>
        <v>3.5</v>
      </c>
      <c r="Q15" s="37">
        <v>4</v>
      </c>
      <c r="R15" s="51">
        <f t="shared" si="15"/>
        <v>2.1213203435596424</v>
      </c>
      <c r="S15" s="34">
        <f t="shared" si="0"/>
        <v>4.4999999999999991</v>
      </c>
      <c r="T15" s="38">
        <v>5</v>
      </c>
      <c r="U15" s="51">
        <f t="shared" si="16"/>
        <v>2.3452078799117149</v>
      </c>
      <c r="V15" s="34">
        <f t="shared" si="1"/>
        <v>5.5</v>
      </c>
      <c r="W15" s="37">
        <v>5</v>
      </c>
      <c r="X15" s="51">
        <f t="shared" si="17"/>
        <v>2.3452078799117149</v>
      </c>
      <c r="Y15" s="34">
        <f t="shared" si="18"/>
        <v>5.5</v>
      </c>
      <c r="Z15" s="45">
        <f t="shared" si="2"/>
        <v>27</v>
      </c>
      <c r="AA15" s="49">
        <f t="shared" si="3"/>
        <v>15.586499843712364</v>
      </c>
      <c r="AB15" s="35">
        <f t="shared" si="19"/>
        <v>242.93897737804554</v>
      </c>
      <c r="AC15" s="40">
        <f t="shared" si="4"/>
        <v>3.375</v>
      </c>
      <c r="AD15" s="47">
        <f t="shared" si="4"/>
        <v>1.9483124804640455</v>
      </c>
    </row>
    <row r="16" spans="1:30">
      <c r="A16" s="33">
        <v>11</v>
      </c>
      <c r="B16" s="37">
        <v>4</v>
      </c>
      <c r="C16" s="51">
        <f t="shared" si="5"/>
        <v>2.1213203435596424</v>
      </c>
      <c r="D16" s="43">
        <f t="shared" si="6"/>
        <v>4.4999999999999991</v>
      </c>
      <c r="E16" s="37">
        <v>5</v>
      </c>
      <c r="F16" s="51">
        <f t="shared" si="7"/>
        <v>2.3452078799117149</v>
      </c>
      <c r="G16" s="34">
        <f t="shared" si="8"/>
        <v>5.5</v>
      </c>
      <c r="H16" s="37">
        <v>5</v>
      </c>
      <c r="I16" s="51">
        <f t="shared" si="9"/>
        <v>2.3452078799117149</v>
      </c>
      <c r="J16" s="34">
        <f t="shared" si="10"/>
        <v>5.5</v>
      </c>
      <c r="K16" s="37">
        <v>5</v>
      </c>
      <c r="L16" s="51">
        <f t="shared" si="11"/>
        <v>2.3452078799117149</v>
      </c>
      <c r="M16" s="34">
        <f t="shared" si="12"/>
        <v>5.5</v>
      </c>
      <c r="N16" s="37">
        <v>4</v>
      </c>
      <c r="O16" s="51">
        <f t="shared" si="13"/>
        <v>2.1213203435596424</v>
      </c>
      <c r="P16" s="34">
        <f t="shared" si="14"/>
        <v>4.4999999999999991</v>
      </c>
      <c r="Q16" s="37">
        <v>5</v>
      </c>
      <c r="R16" s="51">
        <f t="shared" si="15"/>
        <v>2.3452078799117149</v>
      </c>
      <c r="S16" s="34">
        <f t="shared" si="0"/>
        <v>5.5</v>
      </c>
      <c r="T16" s="38">
        <v>5</v>
      </c>
      <c r="U16" s="51">
        <f t="shared" si="16"/>
        <v>2.3452078799117149</v>
      </c>
      <c r="V16" s="34">
        <f t="shared" si="1"/>
        <v>5.5</v>
      </c>
      <c r="W16" s="37">
        <v>5</v>
      </c>
      <c r="X16" s="51">
        <f t="shared" si="17"/>
        <v>2.3452078799117149</v>
      </c>
      <c r="Y16" s="34">
        <f t="shared" si="18"/>
        <v>5.5</v>
      </c>
      <c r="Z16" s="45">
        <f t="shared" si="2"/>
        <v>38</v>
      </c>
      <c r="AA16" s="49">
        <f t="shared" si="3"/>
        <v>18.313887966589576</v>
      </c>
      <c r="AB16" s="35">
        <f t="shared" si="19"/>
        <v>335.39849245279447</v>
      </c>
      <c r="AC16" s="40">
        <f t="shared" si="4"/>
        <v>4.75</v>
      </c>
      <c r="AD16" s="47">
        <f t="shared" si="4"/>
        <v>2.289235995823697</v>
      </c>
    </row>
    <row r="17" spans="1:30">
      <c r="A17" s="33">
        <v>12</v>
      </c>
      <c r="B17" s="37">
        <v>4</v>
      </c>
      <c r="C17" s="51">
        <f t="shared" si="5"/>
        <v>2.1213203435596424</v>
      </c>
      <c r="D17" s="43">
        <f t="shared" si="6"/>
        <v>4.4999999999999991</v>
      </c>
      <c r="E17" s="37">
        <v>4</v>
      </c>
      <c r="F17" s="51">
        <f t="shared" si="7"/>
        <v>2.1213203435596424</v>
      </c>
      <c r="G17" s="34">
        <f t="shared" si="8"/>
        <v>4.4999999999999991</v>
      </c>
      <c r="H17" s="37">
        <v>5</v>
      </c>
      <c r="I17" s="51">
        <f t="shared" si="9"/>
        <v>2.3452078799117149</v>
      </c>
      <c r="J17" s="34">
        <f t="shared" si="10"/>
        <v>5.5</v>
      </c>
      <c r="K17" s="37">
        <v>2</v>
      </c>
      <c r="L17" s="51">
        <f t="shared" si="11"/>
        <v>1.5811388300841898</v>
      </c>
      <c r="M17" s="34">
        <f t="shared" si="12"/>
        <v>2.5000000000000004</v>
      </c>
      <c r="N17" s="37">
        <v>3</v>
      </c>
      <c r="O17" s="51">
        <f t="shared" si="13"/>
        <v>1.8708286933869707</v>
      </c>
      <c r="P17" s="34">
        <f t="shared" si="14"/>
        <v>3.5</v>
      </c>
      <c r="Q17" s="37">
        <v>2</v>
      </c>
      <c r="R17" s="51">
        <f t="shared" si="15"/>
        <v>1.5811388300841898</v>
      </c>
      <c r="S17" s="34">
        <f t="shared" si="0"/>
        <v>2.5000000000000004</v>
      </c>
      <c r="T17" s="38">
        <v>5</v>
      </c>
      <c r="U17" s="51">
        <f t="shared" si="16"/>
        <v>2.3452078799117149</v>
      </c>
      <c r="V17" s="34">
        <f t="shared" si="1"/>
        <v>5.5</v>
      </c>
      <c r="W17" s="37">
        <v>5</v>
      </c>
      <c r="X17" s="51">
        <f t="shared" si="17"/>
        <v>2.3452078799117149</v>
      </c>
      <c r="Y17" s="34">
        <f t="shared" si="18"/>
        <v>5.5</v>
      </c>
      <c r="Z17" s="45">
        <f t="shared" si="2"/>
        <v>30</v>
      </c>
      <c r="AA17" s="49">
        <f t="shared" si="3"/>
        <v>16.311370680409777</v>
      </c>
      <c r="AB17" s="35">
        <f t="shared" si="19"/>
        <v>266.06081347373168</v>
      </c>
      <c r="AC17" s="40">
        <f t="shared" si="4"/>
        <v>3.75</v>
      </c>
      <c r="AD17" s="47">
        <f t="shared" si="4"/>
        <v>2.0389213350512221</v>
      </c>
    </row>
    <row r="18" spans="1:30">
      <c r="A18" s="33">
        <v>13</v>
      </c>
      <c r="B18" s="37">
        <v>2</v>
      </c>
      <c r="C18" s="51">
        <f t="shared" si="5"/>
        <v>1.5811388300841898</v>
      </c>
      <c r="D18" s="43">
        <f t="shared" si="6"/>
        <v>2.5000000000000004</v>
      </c>
      <c r="E18" s="37">
        <v>1</v>
      </c>
      <c r="F18" s="51">
        <f t="shared" si="7"/>
        <v>1.2247448713915889</v>
      </c>
      <c r="G18" s="34">
        <f t="shared" si="8"/>
        <v>1.4999999999999998</v>
      </c>
      <c r="H18" s="37">
        <v>2</v>
      </c>
      <c r="I18" s="51">
        <f t="shared" si="9"/>
        <v>1.5811388300841898</v>
      </c>
      <c r="J18" s="34">
        <f t="shared" si="10"/>
        <v>2.5000000000000004</v>
      </c>
      <c r="K18" s="37">
        <v>3</v>
      </c>
      <c r="L18" s="51">
        <f t="shared" si="11"/>
        <v>1.8708286933869707</v>
      </c>
      <c r="M18" s="34">
        <f t="shared" si="12"/>
        <v>3.5</v>
      </c>
      <c r="N18" s="37">
        <v>4</v>
      </c>
      <c r="O18" s="51">
        <f t="shared" si="13"/>
        <v>2.1213203435596424</v>
      </c>
      <c r="P18" s="34">
        <f t="shared" si="14"/>
        <v>4.4999999999999991</v>
      </c>
      <c r="Q18" s="37">
        <v>5</v>
      </c>
      <c r="R18" s="51">
        <f t="shared" si="15"/>
        <v>2.3452078799117149</v>
      </c>
      <c r="S18" s="34">
        <f t="shared" si="0"/>
        <v>5.5</v>
      </c>
      <c r="T18" s="38">
        <v>3</v>
      </c>
      <c r="U18" s="51">
        <f t="shared" si="16"/>
        <v>1.8708286933869707</v>
      </c>
      <c r="V18" s="34">
        <f t="shared" si="1"/>
        <v>3.5</v>
      </c>
      <c r="W18" s="37">
        <v>6</v>
      </c>
      <c r="X18" s="51">
        <f t="shared" si="17"/>
        <v>2.5495097567963922</v>
      </c>
      <c r="Y18" s="34">
        <f t="shared" si="18"/>
        <v>6.4999999999999991</v>
      </c>
      <c r="Z18" s="45">
        <f t="shared" si="2"/>
        <v>26</v>
      </c>
      <c r="AA18" s="49">
        <f t="shared" si="3"/>
        <v>15.144717898601659</v>
      </c>
      <c r="AB18" s="35">
        <f t="shared" si="19"/>
        <v>229.36248022822545</v>
      </c>
      <c r="AC18" s="40">
        <f t="shared" si="4"/>
        <v>3.25</v>
      </c>
      <c r="AD18" s="47">
        <f t="shared" si="4"/>
        <v>1.8930897373252074</v>
      </c>
    </row>
    <row r="19" spans="1:30">
      <c r="A19" s="33">
        <v>14</v>
      </c>
      <c r="B19" s="37">
        <v>1</v>
      </c>
      <c r="C19" s="51">
        <f t="shared" si="5"/>
        <v>1.2247448713915889</v>
      </c>
      <c r="D19" s="43">
        <f t="shared" si="6"/>
        <v>1.4999999999999998</v>
      </c>
      <c r="E19" s="37">
        <v>2</v>
      </c>
      <c r="F19" s="51">
        <f t="shared" si="7"/>
        <v>1.5811388300841898</v>
      </c>
      <c r="G19" s="34">
        <f t="shared" si="8"/>
        <v>2.5000000000000004</v>
      </c>
      <c r="H19" s="37">
        <v>2</v>
      </c>
      <c r="I19" s="51">
        <f t="shared" si="9"/>
        <v>1.5811388300841898</v>
      </c>
      <c r="J19" s="34">
        <f t="shared" si="10"/>
        <v>2.5000000000000004</v>
      </c>
      <c r="K19" s="37">
        <v>2</v>
      </c>
      <c r="L19" s="51">
        <f t="shared" si="11"/>
        <v>1.5811388300841898</v>
      </c>
      <c r="M19" s="34">
        <f t="shared" si="12"/>
        <v>2.5000000000000004</v>
      </c>
      <c r="N19" s="37">
        <v>3</v>
      </c>
      <c r="O19" s="51">
        <f t="shared" si="13"/>
        <v>1.8708286933869707</v>
      </c>
      <c r="P19" s="34">
        <f t="shared" si="14"/>
        <v>3.5</v>
      </c>
      <c r="Q19" s="37">
        <v>4</v>
      </c>
      <c r="R19" s="51">
        <f t="shared" si="15"/>
        <v>2.1213203435596424</v>
      </c>
      <c r="S19" s="34">
        <f t="shared" si="0"/>
        <v>4.4999999999999991</v>
      </c>
      <c r="T19" s="38">
        <v>4</v>
      </c>
      <c r="U19" s="51">
        <f t="shared" si="16"/>
        <v>2.1213203435596424</v>
      </c>
      <c r="V19" s="34">
        <f t="shared" si="1"/>
        <v>4.4999999999999991</v>
      </c>
      <c r="W19" s="37">
        <v>6</v>
      </c>
      <c r="X19" s="51">
        <f t="shared" si="17"/>
        <v>2.5495097567963922</v>
      </c>
      <c r="Y19" s="34">
        <f t="shared" si="18"/>
        <v>6.4999999999999991</v>
      </c>
      <c r="Z19" s="45">
        <f t="shared" si="2"/>
        <v>24</v>
      </c>
      <c r="AA19" s="49">
        <f t="shared" si="3"/>
        <v>14.631140498946806</v>
      </c>
      <c r="AB19" s="35">
        <f t="shared" si="19"/>
        <v>214.07027229992138</v>
      </c>
      <c r="AC19" s="40">
        <f t="shared" si="4"/>
        <v>3</v>
      </c>
      <c r="AD19" s="47">
        <f t="shared" si="4"/>
        <v>1.8288925623683507</v>
      </c>
    </row>
    <row r="20" spans="1:30">
      <c r="A20" s="33">
        <v>15</v>
      </c>
      <c r="B20" s="37">
        <v>1</v>
      </c>
      <c r="C20" s="51">
        <f t="shared" si="5"/>
        <v>1.2247448713915889</v>
      </c>
      <c r="D20" s="43">
        <f t="shared" si="6"/>
        <v>1.4999999999999998</v>
      </c>
      <c r="E20" s="37">
        <v>2</v>
      </c>
      <c r="F20" s="51">
        <f t="shared" si="7"/>
        <v>1.5811388300841898</v>
      </c>
      <c r="G20" s="34">
        <f t="shared" si="8"/>
        <v>2.5000000000000004</v>
      </c>
      <c r="H20" s="37">
        <v>3</v>
      </c>
      <c r="I20" s="51">
        <f t="shared" si="9"/>
        <v>1.8708286933869707</v>
      </c>
      <c r="J20" s="34">
        <f t="shared" si="10"/>
        <v>3.5</v>
      </c>
      <c r="K20" s="37">
        <v>4</v>
      </c>
      <c r="L20" s="51">
        <f t="shared" si="11"/>
        <v>2.1213203435596424</v>
      </c>
      <c r="M20" s="34">
        <f t="shared" si="12"/>
        <v>4.4999999999999991</v>
      </c>
      <c r="N20" s="37">
        <v>6</v>
      </c>
      <c r="O20" s="51">
        <f t="shared" si="13"/>
        <v>2.5495097567963922</v>
      </c>
      <c r="P20" s="34">
        <f t="shared" si="14"/>
        <v>6.4999999999999991</v>
      </c>
      <c r="Q20" s="37">
        <v>4</v>
      </c>
      <c r="R20" s="51">
        <f t="shared" si="15"/>
        <v>2.1213203435596424</v>
      </c>
      <c r="S20" s="34">
        <f t="shared" si="0"/>
        <v>4.4999999999999991</v>
      </c>
      <c r="T20" s="38">
        <v>5</v>
      </c>
      <c r="U20" s="51">
        <f t="shared" si="16"/>
        <v>2.3452078799117149</v>
      </c>
      <c r="V20" s="34">
        <f t="shared" si="1"/>
        <v>5.5</v>
      </c>
      <c r="W20" s="37">
        <v>5</v>
      </c>
      <c r="X20" s="51">
        <f t="shared" si="17"/>
        <v>2.3452078799117149</v>
      </c>
      <c r="Y20" s="34">
        <f t="shared" si="18"/>
        <v>5.5</v>
      </c>
      <c r="Z20" s="45">
        <f t="shared" si="2"/>
        <v>30</v>
      </c>
      <c r="AA20" s="49">
        <f t="shared" si="3"/>
        <v>16.159278598601855</v>
      </c>
      <c r="AB20" s="35">
        <f t="shared" si="19"/>
        <v>261.12228482723191</v>
      </c>
      <c r="AC20" s="40">
        <f t="shared" si="4"/>
        <v>3.75</v>
      </c>
      <c r="AD20" s="47">
        <f t="shared" si="4"/>
        <v>2.0199098248252318</v>
      </c>
    </row>
    <row r="21" spans="1:30">
      <c r="A21" s="33">
        <v>16</v>
      </c>
      <c r="B21" s="37">
        <v>1</v>
      </c>
      <c r="C21" s="51">
        <f t="shared" si="5"/>
        <v>1.2247448713915889</v>
      </c>
      <c r="D21" s="43">
        <f t="shared" si="6"/>
        <v>1.4999999999999998</v>
      </c>
      <c r="E21" s="37">
        <v>2</v>
      </c>
      <c r="F21" s="51">
        <f t="shared" si="7"/>
        <v>1.5811388300841898</v>
      </c>
      <c r="G21" s="34">
        <f t="shared" si="8"/>
        <v>2.5000000000000004</v>
      </c>
      <c r="H21" s="37">
        <v>4</v>
      </c>
      <c r="I21" s="51">
        <f t="shared" si="9"/>
        <v>2.1213203435596424</v>
      </c>
      <c r="J21" s="34">
        <f t="shared" si="10"/>
        <v>4.4999999999999991</v>
      </c>
      <c r="K21" s="37">
        <v>3</v>
      </c>
      <c r="L21" s="51">
        <f t="shared" si="11"/>
        <v>1.8708286933869707</v>
      </c>
      <c r="M21" s="34">
        <f t="shared" si="12"/>
        <v>3.5</v>
      </c>
      <c r="N21" s="37">
        <v>4</v>
      </c>
      <c r="O21" s="51">
        <f t="shared" si="13"/>
        <v>2.1213203435596424</v>
      </c>
      <c r="P21" s="34">
        <f t="shared" si="14"/>
        <v>4.4999999999999991</v>
      </c>
      <c r="Q21" s="37">
        <v>3</v>
      </c>
      <c r="R21" s="51">
        <f t="shared" si="15"/>
        <v>1.8708286933869707</v>
      </c>
      <c r="S21" s="34">
        <f t="shared" si="0"/>
        <v>3.5</v>
      </c>
      <c r="T21" s="38">
        <v>5</v>
      </c>
      <c r="U21" s="51">
        <f t="shared" si="16"/>
        <v>2.3452078799117149</v>
      </c>
      <c r="V21" s="34">
        <f t="shared" si="1"/>
        <v>5.5</v>
      </c>
      <c r="W21" s="37">
        <v>6</v>
      </c>
      <c r="X21" s="51">
        <f t="shared" si="17"/>
        <v>2.5495097567963922</v>
      </c>
      <c r="Y21" s="34">
        <f t="shared" si="18"/>
        <v>6.4999999999999991</v>
      </c>
      <c r="Z21" s="45">
        <f t="shared" si="2"/>
        <v>28</v>
      </c>
      <c r="AA21" s="49">
        <f t="shared" si="3"/>
        <v>15.684899412077112</v>
      </c>
      <c r="AB21" s="35">
        <f t="shared" si="19"/>
        <v>246.01606956697694</v>
      </c>
      <c r="AC21" s="40">
        <f t="shared" si="4"/>
        <v>3.5</v>
      </c>
      <c r="AD21" s="47">
        <f t="shared" si="4"/>
        <v>1.960612426509639</v>
      </c>
    </row>
    <row r="22" spans="1:30">
      <c r="A22" s="33">
        <v>17</v>
      </c>
      <c r="B22" s="37">
        <v>2</v>
      </c>
      <c r="C22" s="51">
        <f t="shared" si="5"/>
        <v>1.5811388300841898</v>
      </c>
      <c r="D22" s="43">
        <f t="shared" si="6"/>
        <v>2.5000000000000004</v>
      </c>
      <c r="E22" s="37">
        <v>2</v>
      </c>
      <c r="F22" s="51">
        <f t="shared" si="7"/>
        <v>1.5811388300841898</v>
      </c>
      <c r="G22" s="34">
        <f t="shared" si="8"/>
        <v>2.5000000000000004</v>
      </c>
      <c r="H22" s="37">
        <v>5</v>
      </c>
      <c r="I22" s="51">
        <f t="shared" si="9"/>
        <v>2.3452078799117149</v>
      </c>
      <c r="J22" s="34">
        <f t="shared" si="10"/>
        <v>5.5</v>
      </c>
      <c r="K22" s="37">
        <v>3</v>
      </c>
      <c r="L22" s="51">
        <f t="shared" si="11"/>
        <v>1.8708286933869707</v>
      </c>
      <c r="M22" s="34">
        <f t="shared" si="12"/>
        <v>3.5</v>
      </c>
      <c r="N22" s="37">
        <v>3</v>
      </c>
      <c r="O22" s="51">
        <f t="shared" si="13"/>
        <v>1.8708286933869707</v>
      </c>
      <c r="P22" s="34">
        <f t="shared" si="14"/>
        <v>3.5</v>
      </c>
      <c r="Q22" s="37">
        <v>3</v>
      </c>
      <c r="R22" s="51">
        <f t="shared" si="15"/>
        <v>1.8708286933869707</v>
      </c>
      <c r="S22" s="34">
        <f t="shared" si="0"/>
        <v>3.5</v>
      </c>
      <c r="T22" s="38">
        <v>3</v>
      </c>
      <c r="U22" s="51">
        <f t="shared" si="16"/>
        <v>1.8708286933869707</v>
      </c>
      <c r="V22" s="34">
        <f t="shared" si="1"/>
        <v>3.5</v>
      </c>
      <c r="W22" s="37">
        <v>5</v>
      </c>
      <c r="X22" s="51">
        <f t="shared" si="17"/>
        <v>2.3452078799117149</v>
      </c>
      <c r="Y22" s="34">
        <f t="shared" si="18"/>
        <v>5.5</v>
      </c>
      <c r="Z22" s="45">
        <f t="shared" si="2"/>
        <v>26</v>
      </c>
      <c r="AA22" s="49">
        <f t="shared" si="3"/>
        <v>15.336008193539692</v>
      </c>
      <c r="AB22" s="35">
        <f t="shared" si="19"/>
        <v>235.19314731231657</v>
      </c>
      <c r="AC22" s="40">
        <f t="shared" si="4"/>
        <v>3.25</v>
      </c>
      <c r="AD22" s="47">
        <f t="shared" si="4"/>
        <v>1.9170010241924615</v>
      </c>
    </row>
    <row r="23" spans="1:30">
      <c r="A23" s="33">
        <v>18</v>
      </c>
      <c r="B23" s="37">
        <v>2</v>
      </c>
      <c r="C23" s="51">
        <f t="shared" si="5"/>
        <v>1.5811388300841898</v>
      </c>
      <c r="D23" s="43">
        <f t="shared" si="6"/>
        <v>2.5000000000000004</v>
      </c>
      <c r="E23" s="37">
        <v>4</v>
      </c>
      <c r="F23" s="51">
        <f t="shared" si="7"/>
        <v>2.1213203435596424</v>
      </c>
      <c r="G23" s="34">
        <f t="shared" si="8"/>
        <v>4.4999999999999991</v>
      </c>
      <c r="H23" s="37">
        <v>4</v>
      </c>
      <c r="I23" s="51">
        <f t="shared" si="9"/>
        <v>2.1213203435596424</v>
      </c>
      <c r="J23" s="34">
        <f t="shared" si="10"/>
        <v>4.4999999999999991</v>
      </c>
      <c r="K23" s="37">
        <v>4</v>
      </c>
      <c r="L23" s="51">
        <f t="shared" si="11"/>
        <v>2.1213203435596424</v>
      </c>
      <c r="M23" s="34">
        <f t="shared" si="12"/>
        <v>4.4999999999999991</v>
      </c>
      <c r="N23" s="37">
        <v>5</v>
      </c>
      <c r="O23" s="51">
        <f t="shared" si="13"/>
        <v>2.3452078799117149</v>
      </c>
      <c r="P23" s="34">
        <f t="shared" si="14"/>
        <v>5.5</v>
      </c>
      <c r="Q23" s="37">
        <v>4</v>
      </c>
      <c r="R23" s="51">
        <f t="shared" si="15"/>
        <v>2.1213203435596424</v>
      </c>
      <c r="S23" s="34">
        <f t="shared" si="0"/>
        <v>4.4999999999999991</v>
      </c>
      <c r="T23" s="38">
        <v>4</v>
      </c>
      <c r="U23" s="51">
        <f t="shared" si="16"/>
        <v>2.1213203435596424</v>
      </c>
      <c r="V23" s="34">
        <f t="shared" si="1"/>
        <v>4.4999999999999991</v>
      </c>
      <c r="W23" s="37">
        <v>5</v>
      </c>
      <c r="X23" s="51">
        <f t="shared" si="17"/>
        <v>2.3452078799117149</v>
      </c>
      <c r="Y23" s="34">
        <f t="shared" si="18"/>
        <v>5.5</v>
      </c>
      <c r="Z23" s="45">
        <f t="shared" si="2"/>
        <v>32</v>
      </c>
      <c r="AA23" s="49">
        <f t="shared" si="3"/>
        <v>16.878156307705829</v>
      </c>
      <c r="AB23" s="35">
        <f t="shared" si="19"/>
        <v>284.87216034735007</v>
      </c>
      <c r="AC23" s="40">
        <f t="shared" si="4"/>
        <v>4</v>
      </c>
      <c r="AD23" s="47">
        <f t="shared" si="4"/>
        <v>2.1097695384632287</v>
      </c>
    </row>
    <row r="24" spans="1:30">
      <c r="A24" s="33">
        <v>19</v>
      </c>
      <c r="B24" s="37">
        <v>1</v>
      </c>
      <c r="C24" s="51">
        <f t="shared" si="5"/>
        <v>1.2247448713915889</v>
      </c>
      <c r="D24" s="43">
        <f t="shared" si="6"/>
        <v>1.4999999999999998</v>
      </c>
      <c r="E24" s="37">
        <v>2</v>
      </c>
      <c r="F24" s="51">
        <f t="shared" si="7"/>
        <v>1.5811388300841898</v>
      </c>
      <c r="G24" s="34">
        <f t="shared" si="8"/>
        <v>2.5000000000000004</v>
      </c>
      <c r="H24" s="37">
        <v>3</v>
      </c>
      <c r="I24" s="51">
        <f t="shared" si="9"/>
        <v>1.8708286933869707</v>
      </c>
      <c r="J24" s="34">
        <f t="shared" si="10"/>
        <v>3.5</v>
      </c>
      <c r="K24" s="37">
        <v>4</v>
      </c>
      <c r="L24" s="51">
        <f t="shared" si="11"/>
        <v>2.1213203435596424</v>
      </c>
      <c r="M24" s="34">
        <f t="shared" si="12"/>
        <v>4.4999999999999991</v>
      </c>
      <c r="N24" s="37">
        <v>6</v>
      </c>
      <c r="O24" s="51">
        <f t="shared" si="13"/>
        <v>2.5495097567963922</v>
      </c>
      <c r="P24" s="34">
        <f t="shared" si="14"/>
        <v>6.4999999999999991</v>
      </c>
      <c r="Q24" s="37">
        <v>4</v>
      </c>
      <c r="R24" s="51">
        <f t="shared" si="15"/>
        <v>2.1213203435596424</v>
      </c>
      <c r="S24" s="34">
        <f t="shared" si="0"/>
        <v>4.4999999999999991</v>
      </c>
      <c r="T24" s="38">
        <v>5</v>
      </c>
      <c r="U24" s="51">
        <f t="shared" si="16"/>
        <v>2.3452078799117149</v>
      </c>
      <c r="V24" s="34">
        <f t="shared" si="1"/>
        <v>5.5</v>
      </c>
      <c r="W24" s="37">
        <v>5</v>
      </c>
      <c r="X24" s="51">
        <f t="shared" si="17"/>
        <v>2.3452078799117149</v>
      </c>
      <c r="Y24" s="34">
        <f t="shared" si="18"/>
        <v>5.5</v>
      </c>
      <c r="Z24" s="45">
        <f t="shared" si="2"/>
        <v>30</v>
      </c>
      <c r="AA24" s="49">
        <f t="shared" si="3"/>
        <v>16.159278598601855</v>
      </c>
      <c r="AB24" s="35">
        <f t="shared" si="19"/>
        <v>261.12228482723191</v>
      </c>
      <c r="AC24" s="40">
        <f t="shared" si="4"/>
        <v>3.75</v>
      </c>
      <c r="AD24" s="47">
        <f t="shared" si="4"/>
        <v>2.0199098248252318</v>
      </c>
    </row>
    <row r="25" spans="1:30">
      <c r="A25" s="33">
        <v>20</v>
      </c>
      <c r="B25" s="37">
        <v>4</v>
      </c>
      <c r="C25" s="51">
        <f t="shared" si="5"/>
        <v>2.1213203435596424</v>
      </c>
      <c r="D25" s="43">
        <f t="shared" si="6"/>
        <v>4.4999999999999991</v>
      </c>
      <c r="E25" s="37">
        <v>4</v>
      </c>
      <c r="F25" s="51">
        <f t="shared" si="7"/>
        <v>2.1213203435596424</v>
      </c>
      <c r="G25" s="34">
        <f t="shared" si="8"/>
        <v>4.4999999999999991</v>
      </c>
      <c r="H25" s="37">
        <v>5</v>
      </c>
      <c r="I25" s="51">
        <f t="shared" si="9"/>
        <v>2.3452078799117149</v>
      </c>
      <c r="J25" s="34">
        <f t="shared" si="10"/>
        <v>5.5</v>
      </c>
      <c r="K25" s="37">
        <v>2</v>
      </c>
      <c r="L25" s="51">
        <f t="shared" si="11"/>
        <v>1.5811388300841898</v>
      </c>
      <c r="M25" s="34">
        <f t="shared" si="12"/>
        <v>2.5000000000000004</v>
      </c>
      <c r="N25" s="37">
        <v>3</v>
      </c>
      <c r="O25" s="51">
        <f t="shared" si="13"/>
        <v>1.8708286933869707</v>
      </c>
      <c r="P25" s="34">
        <f t="shared" si="14"/>
        <v>3.5</v>
      </c>
      <c r="Q25" s="37">
        <v>2</v>
      </c>
      <c r="R25" s="51">
        <f t="shared" si="15"/>
        <v>1.5811388300841898</v>
      </c>
      <c r="S25" s="34">
        <f t="shared" si="0"/>
        <v>2.5000000000000004</v>
      </c>
      <c r="T25" s="38">
        <v>5</v>
      </c>
      <c r="U25" s="51">
        <f t="shared" si="16"/>
        <v>2.3452078799117149</v>
      </c>
      <c r="V25" s="34">
        <f t="shared" si="1"/>
        <v>5.5</v>
      </c>
      <c r="W25" s="37">
        <v>5</v>
      </c>
      <c r="X25" s="51">
        <f t="shared" si="17"/>
        <v>2.3452078799117149</v>
      </c>
      <c r="Y25" s="34">
        <f t="shared" si="18"/>
        <v>5.5</v>
      </c>
      <c r="Z25" s="45">
        <f t="shared" si="2"/>
        <v>30</v>
      </c>
      <c r="AA25" s="49">
        <f t="shared" si="3"/>
        <v>16.311370680409777</v>
      </c>
      <c r="AB25" s="35">
        <f t="shared" si="19"/>
        <v>266.06081347373168</v>
      </c>
      <c r="AC25" s="40">
        <f t="shared" si="4"/>
        <v>3.75</v>
      </c>
      <c r="AD25" s="47">
        <f t="shared" si="4"/>
        <v>2.0389213350512221</v>
      </c>
    </row>
    <row r="26" spans="1:30">
      <c r="A26" s="52" t="s">
        <v>23</v>
      </c>
      <c r="B26" s="52">
        <f>SUM(B6:B25)</f>
        <v>49</v>
      </c>
      <c r="C26" s="52">
        <f t="shared" ref="C26:AD26" si="20">SUM(C6:C25)</f>
        <v>33.635573270297577</v>
      </c>
      <c r="D26" s="52">
        <f t="shared" si="20"/>
        <v>59</v>
      </c>
      <c r="E26" s="52">
        <f t="shared" si="20"/>
        <v>61</v>
      </c>
      <c r="F26" s="52">
        <f t="shared" si="20"/>
        <v>37.194369276710091</v>
      </c>
      <c r="G26" s="52">
        <f t="shared" si="20"/>
        <v>71</v>
      </c>
      <c r="H26" s="52">
        <f t="shared" si="20"/>
        <v>81</v>
      </c>
      <c r="I26" s="52">
        <f t="shared" si="20"/>
        <v>42.29328963796452</v>
      </c>
      <c r="J26" s="52">
        <f t="shared" si="20"/>
        <v>91</v>
      </c>
      <c r="K26" s="52">
        <f t="shared" si="20"/>
        <v>69</v>
      </c>
      <c r="L26" s="52">
        <f t="shared" si="20"/>
        <v>39.349005538893131</v>
      </c>
      <c r="M26" s="52">
        <f t="shared" si="20"/>
        <v>79</v>
      </c>
      <c r="N26" s="52">
        <f t="shared" si="20"/>
        <v>75</v>
      </c>
      <c r="O26" s="52">
        <f t="shared" si="20"/>
        <v>40.935954405340993</v>
      </c>
      <c r="P26" s="52">
        <f t="shared" si="20"/>
        <v>85</v>
      </c>
      <c r="Q26" s="52">
        <f t="shared" si="20"/>
        <v>68</v>
      </c>
      <c r="R26" s="52">
        <f t="shared" si="20"/>
        <v>39.038801353488523</v>
      </c>
      <c r="S26" s="52">
        <f t="shared" si="20"/>
        <v>78</v>
      </c>
      <c r="T26" s="52">
        <f t="shared" si="20"/>
        <v>86</v>
      </c>
      <c r="U26" s="52">
        <f t="shared" si="20"/>
        <v>43.636711520202276</v>
      </c>
      <c r="V26" s="52">
        <f t="shared" si="20"/>
        <v>96</v>
      </c>
      <c r="W26" s="52">
        <f t="shared" si="20"/>
        <v>93</v>
      </c>
      <c r="X26" s="52">
        <f t="shared" si="20"/>
        <v>45.105969083134489</v>
      </c>
      <c r="Y26" s="52">
        <f t="shared" si="20"/>
        <v>103</v>
      </c>
      <c r="Z26" s="52">
        <f t="shared" si="20"/>
        <v>582</v>
      </c>
      <c r="AA26" s="52">
        <f t="shared" si="20"/>
        <v>321.18967408603152</v>
      </c>
      <c r="AB26" s="52">
        <f t="shared" si="20"/>
        <v>5170.289208605569</v>
      </c>
      <c r="AC26" s="52">
        <f t="shared" si="20"/>
        <v>72.75</v>
      </c>
      <c r="AD26" s="52">
        <f t="shared" si="20"/>
        <v>40.14870926075394</v>
      </c>
    </row>
    <row r="27" spans="1:30">
      <c r="A27" s="53" t="s">
        <v>29</v>
      </c>
      <c r="B27" s="54">
        <f>AVERAGE(B6:B25)</f>
        <v>2.4500000000000002</v>
      </c>
      <c r="C27" s="54">
        <f t="shared" ref="C27:AD27" si="21">AVERAGE(C6:C25)</f>
        <v>1.6817786635148788</v>
      </c>
      <c r="D27" s="54">
        <f t="shared" si="21"/>
        <v>2.95</v>
      </c>
      <c r="E27" s="54">
        <f t="shared" si="21"/>
        <v>3.05</v>
      </c>
      <c r="F27" s="54">
        <f t="shared" si="21"/>
        <v>1.8597184638355047</v>
      </c>
      <c r="G27" s="54">
        <f t="shared" si="21"/>
        <v>3.55</v>
      </c>
      <c r="H27" s="54">
        <f t="shared" si="21"/>
        <v>4.05</v>
      </c>
      <c r="I27" s="54">
        <f t="shared" si="21"/>
        <v>2.1146644818982261</v>
      </c>
      <c r="J27" s="54">
        <f t="shared" si="21"/>
        <v>4.55</v>
      </c>
      <c r="K27" s="54">
        <f t="shared" si="21"/>
        <v>3.45</v>
      </c>
      <c r="L27" s="54">
        <f t="shared" si="21"/>
        <v>1.9674502769446565</v>
      </c>
      <c r="M27" s="54">
        <f t="shared" si="21"/>
        <v>3.95</v>
      </c>
      <c r="N27" s="54">
        <f t="shared" si="21"/>
        <v>3.75</v>
      </c>
      <c r="O27" s="54">
        <f t="shared" si="21"/>
        <v>2.0467977202670498</v>
      </c>
      <c r="P27" s="54">
        <f t="shared" si="21"/>
        <v>4.25</v>
      </c>
      <c r="Q27" s="54">
        <f t="shared" si="21"/>
        <v>3.4</v>
      </c>
      <c r="R27" s="54">
        <f t="shared" si="21"/>
        <v>1.9519400676744261</v>
      </c>
      <c r="S27" s="54">
        <f t="shared" si="21"/>
        <v>3.9</v>
      </c>
      <c r="T27" s="54">
        <f t="shared" si="21"/>
        <v>4.3</v>
      </c>
      <c r="U27" s="54">
        <f t="shared" si="21"/>
        <v>2.1818355760101138</v>
      </c>
      <c r="V27" s="54">
        <f t="shared" si="21"/>
        <v>4.8</v>
      </c>
      <c r="W27" s="54">
        <f t="shared" si="21"/>
        <v>4.6500000000000004</v>
      </c>
      <c r="X27" s="54">
        <f t="shared" si="21"/>
        <v>2.2552984541567245</v>
      </c>
      <c r="Y27" s="54">
        <f t="shared" si="21"/>
        <v>5.15</v>
      </c>
      <c r="Z27" s="54">
        <f t="shared" si="21"/>
        <v>29.1</v>
      </c>
      <c r="AA27" s="54">
        <f t="shared" si="21"/>
        <v>16.059483704301577</v>
      </c>
      <c r="AB27" s="54">
        <f t="shared" si="21"/>
        <v>258.51446043027846</v>
      </c>
      <c r="AC27" s="54">
        <f t="shared" si="21"/>
        <v>3.6375000000000002</v>
      </c>
      <c r="AD27" s="54">
        <f t="shared" si="21"/>
        <v>2.0074354630376972</v>
      </c>
    </row>
    <row r="30" spans="1:30">
      <c r="A30" s="129" t="s">
        <v>20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</row>
    <row r="31" spans="1:30">
      <c r="A31" s="121" t="s">
        <v>21</v>
      </c>
      <c r="B31" s="131" t="s">
        <v>22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3" t="s">
        <v>23</v>
      </c>
      <c r="AA31" s="133"/>
      <c r="AB31" s="134"/>
      <c r="AC31" s="137" t="s">
        <v>24</v>
      </c>
      <c r="AD31" s="138"/>
    </row>
    <row r="32" spans="1:30">
      <c r="A32" s="121"/>
      <c r="B32" s="126" t="s">
        <v>30</v>
      </c>
      <c r="C32" s="127"/>
      <c r="D32" s="127"/>
      <c r="E32" s="128" t="s">
        <v>31</v>
      </c>
      <c r="F32" s="127"/>
      <c r="G32" s="127"/>
      <c r="H32" s="128" t="s">
        <v>32</v>
      </c>
      <c r="I32" s="127"/>
      <c r="J32" s="127"/>
      <c r="K32" s="128" t="s">
        <v>33</v>
      </c>
      <c r="L32" s="127"/>
      <c r="M32" s="127"/>
      <c r="N32" s="128" t="s">
        <v>34</v>
      </c>
      <c r="O32" s="127"/>
      <c r="P32" s="127"/>
      <c r="Q32" s="128" t="s">
        <v>35</v>
      </c>
      <c r="R32" s="127"/>
      <c r="S32" s="127"/>
      <c r="T32" s="128" t="s">
        <v>36</v>
      </c>
      <c r="U32" s="127"/>
      <c r="V32" s="127"/>
      <c r="W32" s="128" t="s">
        <v>37</v>
      </c>
      <c r="X32" s="127"/>
      <c r="Y32" s="127"/>
      <c r="Z32" s="135"/>
      <c r="AA32" s="135"/>
      <c r="AB32" s="136"/>
      <c r="AC32" s="139"/>
      <c r="AD32" s="140"/>
    </row>
    <row r="33" spans="1:30">
      <c r="A33" s="55" t="s">
        <v>25</v>
      </c>
      <c r="B33" s="36" t="s">
        <v>26</v>
      </c>
      <c r="C33" s="50" t="s">
        <v>27</v>
      </c>
      <c r="D33" s="42" t="s">
        <v>28</v>
      </c>
      <c r="E33" s="36" t="s">
        <v>26</v>
      </c>
      <c r="F33" s="50" t="s">
        <v>27</v>
      </c>
      <c r="G33" s="32" t="s">
        <v>28</v>
      </c>
      <c r="H33" s="36" t="s">
        <v>26</v>
      </c>
      <c r="I33" s="50" t="s">
        <v>27</v>
      </c>
      <c r="J33" s="32" t="s">
        <v>28</v>
      </c>
      <c r="K33" s="36" t="s">
        <v>26</v>
      </c>
      <c r="L33" s="50" t="s">
        <v>27</v>
      </c>
      <c r="M33" s="32" t="s">
        <v>28</v>
      </c>
      <c r="N33" s="36" t="s">
        <v>26</v>
      </c>
      <c r="O33" s="50" t="s">
        <v>27</v>
      </c>
      <c r="P33" s="32" t="s">
        <v>28</v>
      </c>
      <c r="Q33" s="36" t="s">
        <v>26</v>
      </c>
      <c r="R33" s="50" t="s">
        <v>27</v>
      </c>
      <c r="S33" s="32" t="s">
        <v>28</v>
      </c>
      <c r="T33" s="36" t="s">
        <v>26</v>
      </c>
      <c r="U33" s="50" t="s">
        <v>27</v>
      </c>
      <c r="V33" s="32" t="s">
        <v>28</v>
      </c>
      <c r="W33" s="36" t="s">
        <v>26</v>
      </c>
      <c r="X33" s="50" t="s">
        <v>27</v>
      </c>
      <c r="Y33" s="32" t="s">
        <v>28</v>
      </c>
      <c r="Z33" s="44" t="s">
        <v>26</v>
      </c>
      <c r="AA33" s="48" t="s">
        <v>27</v>
      </c>
      <c r="AB33" s="32" t="s">
        <v>28</v>
      </c>
      <c r="AC33" s="39" t="s">
        <v>26</v>
      </c>
      <c r="AD33" s="46" t="s">
        <v>27</v>
      </c>
    </row>
    <row r="34" spans="1:30">
      <c r="A34" s="33">
        <v>1</v>
      </c>
      <c r="B34" s="102">
        <v>2</v>
      </c>
      <c r="C34" s="51">
        <f>(B34+0.5)^0.5</f>
        <v>1.5811388300841898</v>
      </c>
      <c r="D34" s="43">
        <f>(C34*C34)</f>
        <v>2.5000000000000004</v>
      </c>
      <c r="E34" s="37">
        <v>2</v>
      </c>
      <c r="F34" s="51">
        <f>(E34+0.5)^0.5</f>
        <v>1.5811388300841898</v>
      </c>
      <c r="G34" s="34">
        <f>(F34*F34)</f>
        <v>2.5000000000000004</v>
      </c>
      <c r="H34" s="37">
        <v>6</v>
      </c>
      <c r="I34" s="51">
        <f>(H34+0.5)^0.5</f>
        <v>2.5495097567963922</v>
      </c>
      <c r="J34" s="34">
        <f>(I34*I34)</f>
        <v>6.4999999999999991</v>
      </c>
      <c r="K34" s="37">
        <v>3</v>
      </c>
      <c r="L34" s="51">
        <f>(K34+0.5)^0.5</f>
        <v>1.8708286933869707</v>
      </c>
      <c r="M34" s="34">
        <f>(L34*L34)</f>
        <v>3.5</v>
      </c>
      <c r="N34" s="37">
        <v>3</v>
      </c>
      <c r="O34" s="51">
        <f>(N34+0.5)^0.5</f>
        <v>1.8708286933869707</v>
      </c>
      <c r="P34" s="34">
        <f>(O34*O34)</f>
        <v>3.5</v>
      </c>
      <c r="Q34" s="37">
        <v>4</v>
      </c>
      <c r="R34" s="51">
        <f>(Q34+0.5)^0.5</f>
        <v>2.1213203435596424</v>
      </c>
      <c r="S34" s="34">
        <f>(R34*R34)</f>
        <v>4.4999999999999991</v>
      </c>
      <c r="T34" s="38">
        <v>5</v>
      </c>
      <c r="U34" s="51">
        <f>(T34+0.5)^0.5</f>
        <v>2.3452078799117149</v>
      </c>
      <c r="V34" s="34">
        <f t="shared" ref="V34:V53" si="22">(U34*U34)</f>
        <v>5.5</v>
      </c>
      <c r="W34" s="37">
        <v>5</v>
      </c>
      <c r="X34" s="51">
        <f>(W34+0.5)^0.5</f>
        <v>2.3452078799117149</v>
      </c>
      <c r="Y34" s="34">
        <f>(X34*X34)</f>
        <v>5.5</v>
      </c>
      <c r="Z34" s="45">
        <f>SUM(B34,E34,H34,K34,N34,Q34,T34,W34)</f>
        <v>30</v>
      </c>
      <c r="AA34" s="49">
        <f t="shared" ref="AA34:AA53" si="23">SUM(C34,F34,I34,L34,O34,R34,U34,X34,)</f>
        <v>16.265180907121785</v>
      </c>
      <c r="AB34" s="35">
        <f>(AA34*AA34)</f>
        <v>264.55610994139903</v>
      </c>
      <c r="AC34" s="40">
        <f t="shared" ref="AC34:AD53" si="24">AVERAGE(B34,E34,H34,K34,N34,Q34,T34,W34)</f>
        <v>3.75</v>
      </c>
      <c r="AD34" s="47">
        <f t="shared" si="24"/>
        <v>2.0331476133902231</v>
      </c>
    </row>
    <row r="35" spans="1:30">
      <c r="A35" s="33">
        <v>2</v>
      </c>
      <c r="B35" s="37">
        <v>3</v>
      </c>
      <c r="C35" s="51">
        <f t="shared" ref="C35:C53" si="25">(B35+0.5)^0.5</f>
        <v>1.8708286933869707</v>
      </c>
      <c r="D35" s="43">
        <f t="shared" ref="D35:D53" si="26">(C35*C35)</f>
        <v>3.5</v>
      </c>
      <c r="E35" s="37">
        <v>3</v>
      </c>
      <c r="F35" s="51">
        <f t="shared" ref="F35:F52" si="27">(E35+0.5)^0.5</f>
        <v>1.8708286933869707</v>
      </c>
      <c r="G35" s="34">
        <f t="shared" ref="G35:G53" si="28">(F35*F35)</f>
        <v>3.5</v>
      </c>
      <c r="H35" s="37">
        <v>4</v>
      </c>
      <c r="I35" s="51">
        <f t="shared" ref="I35:I53" si="29">(H35+0.5)^0.5</f>
        <v>2.1213203435596424</v>
      </c>
      <c r="J35" s="34">
        <f t="shared" ref="J35:J53" si="30">(I35*I35)</f>
        <v>4.4999999999999991</v>
      </c>
      <c r="K35" s="37">
        <v>3</v>
      </c>
      <c r="L35" s="51">
        <f t="shared" ref="L35:L53" si="31">(K35+0.5)^0.5</f>
        <v>1.8708286933869707</v>
      </c>
      <c r="M35" s="34">
        <f t="shared" ref="M35:M53" si="32">(L35*L35)</f>
        <v>3.5</v>
      </c>
      <c r="N35" s="37">
        <v>4</v>
      </c>
      <c r="O35" s="51">
        <f t="shared" ref="O35:O53" si="33">(N35+0.5)^0.5</f>
        <v>2.1213203435596424</v>
      </c>
      <c r="P35" s="34">
        <f t="shared" ref="P35:P53" si="34">(O35*O35)</f>
        <v>4.4999999999999991</v>
      </c>
      <c r="Q35" s="37">
        <v>4</v>
      </c>
      <c r="R35" s="51">
        <f t="shared" ref="R35:R53" si="35">(Q35+0.5)^0.5</f>
        <v>2.1213203435596424</v>
      </c>
      <c r="S35" s="34">
        <f t="shared" ref="S35:S53" si="36">(R35*R35)</f>
        <v>4.4999999999999991</v>
      </c>
      <c r="T35" s="38">
        <v>5</v>
      </c>
      <c r="U35" s="51">
        <f t="shared" ref="U35:U53" si="37">(T35+0.5)^0.5</f>
        <v>2.3452078799117149</v>
      </c>
      <c r="V35" s="34">
        <f t="shared" si="22"/>
        <v>5.5</v>
      </c>
      <c r="W35" s="37">
        <v>4</v>
      </c>
      <c r="X35" s="51">
        <f t="shared" ref="X35:X53" si="38">(W35+0.5)^0.5</f>
        <v>2.1213203435596424</v>
      </c>
      <c r="Y35" s="34">
        <f t="shared" ref="Y35:Y53" si="39">(X35*X35)</f>
        <v>4.4999999999999991</v>
      </c>
      <c r="Z35" s="45">
        <f t="shared" ref="Z35:Z53" si="40">SUM(B35,E35,H35,K35,N35,Q35,T35,W35)</f>
        <v>30</v>
      </c>
      <c r="AA35" s="49">
        <f t="shared" si="23"/>
        <v>16.442975334311196</v>
      </c>
      <c r="AB35" s="35">
        <f t="shared" ref="AB35:AB53" si="41">(AA35*AA35)</f>
        <v>270.37143784476638</v>
      </c>
      <c r="AC35" s="40">
        <f t="shared" si="24"/>
        <v>3.75</v>
      </c>
      <c r="AD35" s="47">
        <f t="shared" si="24"/>
        <v>2.0553719167888995</v>
      </c>
    </row>
    <row r="36" spans="1:30">
      <c r="A36" s="33">
        <v>3</v>
      </c>
      <c r="B36" s="37">
        <v>1</v>
      </c>
      <c r="C36" s="51">
        <f t="shared" si="25"/>
        <v>1.2247448713915889</v>
      </c>
      <c r="D36" s="43">
        <f t="shared" si="26"/>
        <v>1.4999999999999998</v>
      </c>
      <c r="E36" s="37">
        <v>2</v>
      </c>
      <c r="F36" s="51">
        <f t="shared" si="27"/>
        <v>1.5811388300841898</v>
      </c>
      <c r="G36" s="34">
        <f t="shared" si="28"/>
        <v>2.5000000000000004</v>
      </c>
      <c r="H36" s="37">
        <v>2</v>
      </c>
      <c r="I36" s="51">
        <f t="shared" si="29"/>
        <v>1.5811388300841898</v>
      </c>
      <c r="J36" s="34">
        <f t="shared" si="30"/>
        <v>2.5000000000000004</v>
      </c>
      <c r="K36" s="37">
        <v>4</v>
      </c>
      <c r="L36" s="51">
        <f t="shared" si="31"/>
        <v>2.1213203435596424</v>
      </c>
      <c r="M36" s="34">
        <f t="shared" si="32"/>
        <v>4.4999999999999991</v>
      </c>
      <c r="N36" s="37">
        <v>6</v>
      </c>
      <c r="O36" s="51">
        <f t="shared" si="33"/>
        <v>2.5495097567963922</v>
      </c>
      <c r="P36" s="34">
        <f t="shared" si="34"/>
        <v>6.4999999999999991</v>
      </c>
      <c r="Q36" s="37">
        <v>5</v>
      </c>
      <c r="R36" s="51">
        <f t="shared" si="35"/>
        <v>2.3452078799117149</v>
      </c>
      <c r="S36" s="34">
        <f t="shared" si="36"/>
        <v>5.5</v>
      </c>
      <c r="T36" s="38">
        <v>3</v>
      </c>
      <c r="U36" s="51">
        <f t="shared" si="37"/>
        <v>1.8708286933869707</v>
      </c>
      <c r="V36" s="34">
        <f t="shared" si="22"/>
        <v>3.5</v>
      </c>
      <c r="W36" s="37">
        <v>6</v>
      </c>
      <c r="X36" s="51">
        <f t="shared" si="38"/>
        <v>2.5495097567963922</v>
      </c>
      <c r="Y36" s="34">
        <f t="shared" si="39"/>
        <v>6.4999999999999991</v>
      </c>
      <c r="Z36" s="45">
        <f t="shared" si="40"/>
        <v>29</v>
      </c>
      <c r="AA36" s="49">
        <f t="shared" si="23"/>
        <v>15.82339896201108</v>
      </c>
      <c r="AB36" s="35">
        <f t="shared" si="41"/>
        <v>250.37995471097332</v>
      </c>
      <c r="AC36" s="40">
        <f t="shared" si="24"/>
        <v>3.625</v>
      </c>
      <c r="AD36" s="47">
        <f t="shared" si="24"/>
        <v>1.977924870251385</v>
      </c>
    </row>
    <row r="37" spans="1:30">
      <c r="A37" s="33">
        <v>4</v>
      </c>
      <c r="B37" s="37">
        <v>2</v>
      </c>
      <c r="C37" s="51">
        <f t="shared" si="25"/>
        <v>1.5811388300841898</v>
      </c>
      <c r="D37" s="43">
        <f t="shared" si="26"/>
        <v>2.5000000000000004</v>
      </c>
      <c r="E37" s="37">
        <v>3</v>
      </c>
      <c r="F37" s="51">
        <f t="shared" si="27"/>
        <v>1.8708286933869707</v>
      </c>
      <c r="G37" s="34">
        <f t="shared" si="28"/>
        <v>3.5</v>
      </c>
      <c r="H37" s="37">
        <v>6</v>
      </c>
      <c r="I37" s="51">
        <f t="shared" si="29"/>
        <v>2.5495097567963922</v>
      </c>
      <c r="J37" s="34">
        <f t="shared" si="30"/>
        <v>6.4999999999999991</v>
      </c>
      <c r="K37" s="37">
        <v>6</v>
      </c>
      <c r="L37" s="51">
        <f t="shared" si="31"/>
        <v>2.5495097567963922</v>
      </c>
      <c r="M37" s="34">
        <f t="shared" si="32"/>
        <v>6.4999999999999991</v>
      </c>
      <c r="N37" s="37">
        <v>4</v>
      </c>
      <c r="O37" s="51">
        <f t="shared" si="33"/>
        <v>2.1213203435596424</v>
      </c>
      <c r="P37" s="34">
        <f t="shared" si="34"/>
        <v>4.4999999999999991</v>
      </c>
      <c r="Q37" s="37">
        <v>2</v>
      </c>
      <c r="R37" s="51">
        <f t="shared" si="35"/>
        <v>1.5811388300841898</v>
      </c>
      <c r="S37" s="34">
        <f t="shared" si="36"/>
        <v>2.5000000000000004</v>
      </c>
      <c r="T37" s="38">
        <v>4</v>
      </c>
      <c r="U37" s="51">
        <f t="shared" si="37"/>
        <v>2.1213203435596424</v>
      </c>
      <c r="V37" s="34">
        <f t="shared" si="22"/>
        <v>4.4999999999999991</v>
      </c>
      <c r="W37" s="37">
        <v>2</v>
      </c>
      <c r="X37" s="51">
        <f t="shared" si="38"/>
        <v>1.5811388300841898</v>
      </c>
      <c r="Y37" s="34">
        <f t="shared" si="39"/>
        <v>2.5000000000000004</v>
      </c>
      <c r="Z37" s="45">
        <f t="shared" si="40"/>
        <v>29</v>
      </c>
      <c r="AA37" s="49">
        <f t="shared" si="23"/>
        <v>15.955905384351606</v>
      </c>
      <c r="AB37" s="35">
        <f t="shared" si="41"/>
        <v>254.59091663438056</v>
      </c>
      <c r="AC37" s="40">
        <f t="shared" si="24"/>
        <v>3.625</v>
      </c>
      <c r="AD37" s="47">
        <f t="shared" si="24"/>
        <v>1.9944881730439508</v>
      </c>
    </row>
    <row r="38" spans="1:30">
      <c r="A38" s="33">
        <v>5</v>
      </c>
      <c r="B38" s="37">
        <v>2</v>
      </c>
      <c r="C38" s="51">
        <f t="shared" si="25"/>
        <v>1.5811388300841898</v>
      </c>
      <c r="D38" s="43">
        <f t="shared" si="26"/>
        <v>2.5000000000000004</v>
      </c>
      <c r="E38" s="37">
        <v>5</v>
      </c>
      <c r="F38" s="51">
        <f t="shared" si="27"/>
        <v>2.3452078799117149</v>
      </c>
      <c r="G38" s="34">
        <f t="shared" si="28"/>
        <v>5.5</v>
      </c>
      <c r="H38" s="37">
        <v>6</v>
      </c>
      <c r="I38" s="51">
        <f t="shared" si="29"/>
        <v>2.5495097567963922</v>
      </c>
      <c r="J38" s="34">
        <f t="shared" si="30"/>
        <v>6.4999999999999991</v>
      </c>
      <c r="K38" s="37">
        <v>4</v>
      </c>
      <c r="L38" s="51">
        <f t="shared" si="31"/>
        <v>2.1213203435596424</v>
      </c>
      <c r="M38" s="34">
        <f t="shared" si="32"/>
        <v>4.4999999999999991</v>
      </c>
      <c r="N38" s="37">
        <v>3</v>
      </c>
      <c r="O38" s="51">
        <f t="shared" si="33"/>
        <v>1.8708286933869707</v>
      </c>
      <c r="P38" s="34">
        <f t="shared" si="34"/>
        <v>3.5</v>
      </c>
      <c r="Q38" s="37">
        <v>1</v>
      </c>
      <c r="R38" s="51">
        <f t="shared" si="35"/>
        <v>1.2247448713915889</v>
      </c>
      <c r="S38" s="34">
        <f t="shared" si="36"/>
        <v>1.4999999999999998</v>
      </c>
      <c r="T38" s="38">
        <v>4</v>
      </c>
      <c r="U38" s="51">
        <f t="shared" si="37"/>
        <v>2.1213203435596424</v>
      </c>
      <c r="V38" s="34">
        <f t="shared" si="22"/>
        <v>4.4999999999999991</v>
      </c>
      <c r="W38" s="37">
        <v>5</v>
      </c>
      <c r="X38" s="51">
        <f t="shared" si="38"/>
        <v>2.3452078799117149</v>
      </c>
      <c r="Y38" s="34">
        <f t="shared" si="39"/>
        <v>5.5</v>
      </c>
      <c r="Z38" s="45">
        <f t="shared" si="40"/>
        <v>30</v>
      </c>
      <c r="AA38" s="49">
        <f t="shared" si="23"/>
        <v>16.159278598601855</v>
      </c>
      <c r="AB38" s="35">
        <f t="shared" si="41"/>
        <v>261.12228482723191</v>
      </c>
      <c r="AC38" s="40">
        <f t="shared" si="24"/>
        <v>3.75</v>
      </c>
      <c r="AD38" s="47">
        <f t="shared" si="24"/>
        <v>2.0199098248252318</v>
      </c>
    </row>
    <row r="39" spans="1:30">
      <c r="A39" s="33">
        <v>6</v>
      </c>
      <c r="B39" s="37">
        <v>2</v>
      </c>
      <c r="C39" s="51">
        <f t="shared" si="25"/>
        <v>1.5811388300841898</v>
      </c>
      <c r="D39" s="43">
        <f t="shared" si="26"/>
        <v>2.5000000000000004</v>
      </c>
      <c r="E39" s="37">
        <v>2</v>
      </c>
      <c r="F39" s="51">
        <f t="shared" si="27"/>
        <v>1.5811388300841898</v>
      </c>
      <c r="G39" s="34">
        <f t="shared" si="28"/>
        <v>2.5000000000000004</v>
      </c>
      <c r="H39" s="37">
        <v>6</v>
      </c>
      <c r="I39" s="51">
        <f t="shared" si="29"/>
        <v>2.5495097567963922</v>
      </c>
      <c r="J39" s="34">
        <f t="shared" si="30"/>
        <v>6.4999999999999991</v>
      </c>
      <c r="K39" s="37">
        <v>3</v>
      </c>
      <c r="L39" s="51">
        <f t="shared" si="31"/>
        <v>1.8708286933869707</v>
      </c>
      <c r="M39" s="34">
        <f t="shared" si="32"/>
        <v>3.5</v>
      </c>
      <c r="N39" s="37">
        <v>3</v>
      </c>
      <c r="O39" s="51">
        <f t="shared" si="33"/>
        <v>1.8708286933869707</v>
      </c>
      <c r="P39" s="34">
        <f t="shared" si="34"/>
        <v>3.5</v>
      </c>
      <c r="Q39" s="37">
        <v>4</v>
      </c>
      <c r="R39" s="51">
        <f t="shared" si="35"/>
        <v>2.1213203435596424</v>
      </c>
      <c r="S39" s="34">
        <f t="shared" si="36"/>
        <v>4.4999999999999991</v>
      </c>
      <c r="T39" s="38">
        <v>5</v>
      </c>
      <c r="U39" s="51">
        <f t="shared" si="37"/>
        <v>2.3452078799117149</v>
      </c>
      <c r="V39" s="34">
        <f t="shared" si="22"/>
        <v>5.5</v>
      </c>
      <c r="W39" s="37">
        <v>5</v>
      </c>
      <c r="X39" s="51">
        <f t="shared" si="38"/>
        <v>2.3452078799117149</v>
      </c>
      <c r="Y39" s="34">
        <f t="shared" si="39"/>
        <v>5.5</v>
      </c>
      <c r="Z39" s="45">
        <f t="shared" si="40"/>
        <v>30</v>
      </c>
      <c r="AA39" s="49">
        <f t="shared" si="23"/>
        <v>16.265180907121785</v>
      </c>
      <c r="AB39" s="35">
        <f t="shared" si="41"/>
        <v>264.55610994139903</v>
      </c>
      <c r="AC39" s="40">
        <f t="shared" si="24"/>
        <v>3.75</v>
      </c>
      <c r="AD39" s="47">
        <f t="shared" si="24"/>
        <v>2.0331476133902231</v>
      </c>
    </row>
    <row r="40" spans="1:30">
      <c r="A40" s="33">
        <v>7</v>
      </c>
      <c r="B40" s="37">
        <v>1</v>
      </c>
      <c r="C40" s="51">
        <f t="shared" si="25"/>
        <v>1.2247448713915889</v>
      </c>
      <c r="D40" s="43">
        <f t="shared" si="26"/>
        <v>1.4999999999999998</v>
      </c>
      <c r="E40" s="37">
        <v>2</v>
      </c>
      <c r="F40" s="51">
        <f t="shared" si="27"/>
        <v>1.5811388300841898</v>
      </c>
      <c r="G40" s="34">
        <f t="shared" si="28"/>
        <v>2.5000000000000004</v>
      </c>
      <c r="H40" s="37">
        <v>2</v>
      </c>
      <c r="I40" s="51">
        <f t="shared" si="29"/>
        <v>1.5811388300841898</v>
      </c>
      <c r="J40" s="34">
        <f t="shared" si="30"/>
        <v>2.5000000000000004</v>
      </c>
      <c r="K40" s="37">
        <v>2</v>
      </c>
      <c r="L40" s="51">
        <f t="shared" si="31"/>
        <v>1.5811388300841898</v>
      </c>
      <c r="M40" s="34">
        <f t="shared" si="32"/>
        <v>2.5000000000000004</v>
      </c>
      <c r="N40" s="37">
        <v>3</v>
      </c>
      <c r="O40" s="51">
        <f t="shared" si="33"/>
        <v>1.8708286933869707</v>
      </c>
      <c r="P40" s="34">
        <f t="shared" si="34"/>
        <v>3.5</v>
      </c>
      <c r="Q40" s="37">
        <v>4</v>
      </c>
      <c r="R40" s="51">
        <f t="shared" si="35"/>
        <v>2.1213203435596424</v>
      </c>
      <c r="S40" s="34">
        <f t="shared" si="36"/>
        <v>4.4999999999999991</v>
      </c>
      <c r="T40" s="38">
        <v>4</v>
      </c>
      <c r="U40" s="51">
        <f t="shared" si="37"/>
        <v>2.1213203435596424</v>
      </c>
      <c r="V40" s="34">
        <f t="shared" si="22"/>
        <v>4.4999999999999991</v>
      </c>
      <c r="W40" s="37">
        <v>6</v>
      </c>
      <c r="X40" s="51">
        <f t="shared" si="38"/>
        <v>2.5495097567963922</v>
      </c>
      <c r="Y40" s="34">
        <f t="shared" si="39"/>
        <v>6.4999999999999991</v>
      </c>
      <c r="Z40" s="45">
        <f t="shared" si="40"/>
        <v>24</v>
      </c>
      <c r="AA40" s="49">
        <f t="shared" si="23"/>
        <v>14.631140498946806</v>
      </c>
      <c r="AB40" s="35">
        <f t="shared" si="41"/>
        <v>214.07027229992138</v>
      </c>
      <c r="AC40" s="40">
        <f t="shared" si="24"/>
        <v>3</v>
      </c>
      <c r="AD40" s="47">
        <f t="shared" si="24"/>
        <v>1.8288925623683507</v>
      </c>
    </row>
    <row r="41" spans="1:30">
      <c r="A41" s="33">
        <v>8</v>
      </c>
      <c r="B41" s="37">
        <v>2</v>
      </c>
      <c r="C41" s="51">
        <f t="shared" si="25"/>
        <v>1.5811388300841898</v>
      </c>
      <c r="D41" s="43">
        <f t="shared" si="26"/>
        <v>2.5000000000000004</v>
      </c>
      <c r="E41" s="37">
        <v>5</v>
      </c>
      <c r="F41" s="51">
        <f t="shared" si="27"/>
        <v>2.3452078799117149</v>
      </c>
      <c r="G41" s="34">
        <f t="shared" si="28"/>
        <v>5.5</v>
      </c>
      <c r="H41" s="37">
        <v>6</v>
      </c>
      <c r="I41" s="51">
        <f t="shared" si="29"/>
        <v>2.5495097567963922</v>
      </c>
      <c r="J41" s="34">
        <f t="shared" si="30"/>
        <v>6.4999999999999991</v>
      </c>
      <c r="K41" s="37">
        <v>4</v>
      </c>
      <c r="L41" s="51">
        <f t="shared" si="31"/>
        <v>2.1213203435596424</v>
      </c>
      <c r="M41" s="34">
        <f t="shared" si="32"/>
        <v>4.4999999999999991</v>
      </c>
      <c r="N41" s="37">
        <v>3</v>
      </c>
      <c r="O41" s="51">
        <f t="shared" si="33"/>
        <v>1.8708286933869707</v>
      </c>
      <c r="P41" s="34">
        <f t="shared" si="34"/>
        <v>3.5</v>
      </c>
      <c r="Q41" s="37">
        <v>1</v>
      </c>
      <c r="R41" s="51">
        <f t="shared" si="35"/>
        <v>1.2247448713915889</v>
      </c>
      <c r="S41" s="34">
        <f t="shared" si="36"/>
        <v>1.4999999999999998</v>
      </c>
      <c r="T41" s="38">
        <v>4</v>
      </c>
      <c r="U41" s="51">
        <f t="shared" si="37"/>
        <v>2.1213203435596424</v>
      </c>
      <c r="V41" s="34">
        <f t="shared" si="22"/>
        <v>4.4999999999999991</v>
      </c>
      <c r="W41" s="37">
        <v>5</v>
      </c>
      <c r="X41" s="51">
        <f t="shared" si="38"/>
        <v>2.3452078799117149</v>
      </c>
      <c r="Y41" s="34">
        <f t="shared" si="39"/>
        <v>5.5</v>
      </c>
      <c r="Z41" s="45">
        <f t="shared" si="40"/>
        <v>30</v>
      </c>
      <c r="AA41" s="49">
        <f t="shared" si="23"/>
        <v>16.159278598601855</v>
      </c>
      <c r="AB41" s="35">
        <f t="shared" si="41"/>
        <v>261.12228482723191</v>
      </c>
      <c r="AC41" s="40">
        <f t="shared" si="24"/>
        <v>3.75</v>
      </c>
      <c r="AD41" s="47">
        <f t="shared" si="24"/>
        <v>2.0199098248252318</v>
      </c>
    </row>
    <row r="42" spans="1:30">
      <c r="A42" s="33">
        <v>9</v>
      </c>
      <c r="B42" s="37">
        <v>4</v>
      </c>
      <c r="C42" s="51">
        <f t="shared" si="25"/>
        <v>2.1213203435596424</v>
      </c>
      <c r="D42" s="43">
        <f t="shared" si="26"/>
        <v>4.4999999999999991</v>
      </c>
      <c r="E42" s="37">
        <v>4</v>
      </c>
      <c r="F42" s="51">
        <f t="shared" si="27"/>
        <v>2.1213203435596424</v>
      </c>
      <c r="G42" s="34">
        <f t="shared" si="28"/>
        <v>4.4999999999999991</v>
      </c>
      <c r="H42" s="37">
        <v>5</v>
      </c>
      <c r="I42" s="51">
        <f t="shared" si="29"/>
        <v>2.3452078799117149</v>
      </c>
      <c r="J42" s="34">
        <f t="shared" si="30"/>
        <v>5.5</v>
      </c>
      <c r="K42" s="37">
        <v>2</v>
      </c>
      <c r="L42" s="51">
        <f t="shared" si="31"/>
        <v>1.5811388300841898</v>
      </c>
      <c r="M42" s="34">
        <f t="shared" si="32"/>
        <v>2.5000000000000004</v>
      </c>
      <c r="N42" s="37">
        <v>3</v>
      </c>
      <c r="O42" s="51">
        <f t="shared" si="33"/>
        <v>1.8708286933869707</v>
      </c>
      <c r="P42" s="34">
        <f t="shared" si="34"/>
        <v>3.5</v>
      </c>
      <c r="Q42" s="37">
        <v>2</v>
      </c>
      <c r="R42" s="51">
        <f t="shared" si="35"/>
        <v>1.5811388300841898</v>
      </c>
      <c r="S42" s="34">
        <f t="shared" si="36"/>
        <v>2.5000000000000004</v>
      </c>
      <c r="T42" s="38">
        <v>5</v>
      </c>
      <c r="U42" s="51">
        <f t="shared" si="37"/>
        <v>2.3452078799117149</v>
      </c>
      <c r="V42" s="34">
        <f t="shared" si="22"/>
        <v>5.5</v>
      </c>
      <c r="W42" s="37">
        <v>5</v>
      </c>
      <c r="X42" s="51">
        <f t="shared" si="38"/>
        <v>2.3452078799117149</v>
      </c>
      <c r="Y42" s="34">
        <f t="shared" si="39"/>
        <v>5.5</v>
      </c>
      <c r="Z42" s="45">
        <f t="shared" si="40"/>
        <v>30</v>
      </c>
      <c r="AA42" s="49">
        <f t="shared" si="23"/>
        <v>16.311370680409777</v>
      </c>
      <c r="AB42" s="35">
        <f t="shared" si="41"/>
        <v>266.06081347373168</v>
      </c>
      <c r="AC42" s="40">
        <f t="shared" si="24"/>
        <v>3.75</v>
      </c>
      <c r="AD42" s="47">
        <f t="shared" si="24"/>
        <v>2.0389213350512221</v>
      </c>
    </row>
    <row r="43" spans="1:30">
      <c r="A43" s="33">
        <v>10</v>
      </c>
      <c r="B43" s="37">
        <v>1</v>
      </c>
      <c r="C43" s="51">
        <f t="shared" si="25"/>
        <v>1.2247448713915889</v>
      </c>
      <c r="D43" s="43">
        <f t="shared" si="26"/>
        <v>1.4999999999999998</v>
      </c>
      <c r="E43" s="37">
        <v>2</v>
      </c>
      <c r="F43" s="51">
        <f t="shared" si="27"/>
        <v>1.5811388300841898</v>
      </c>
      <c r="G43" s="34">
        <f t="shared" si="28"/>
        <v>2.5000000000000004</v>
      </c>
      <c r="H43" s="37">
        <v>2</v>
      </c>
      <c r="I43" s="51">
        <f t="shared" si="29"/>
        <v>1.5811388300841898</v>
      </c>
      <c r="J43" s="34">
        <f t="shared" si="30"/>
        <v>2.5000000000000004</v>
      </c>
      <c r="K43" s="37">
        <v>3</v>
      </c>
      <c r="L43" s="51">
        <f t="shared" si="31"/>
        <v>1.8708286933869707</v>
      </c>
      <c r="M43" s="34">
        <f t="shared" si="32"/>
        <v>3.5</v>
      </c>
      <c r="N43" s="37">
        <v>5</v>
      </c>
      <c r="O43" s="51">
        <f t="shared" si="33"/>
        <v>2.3452078799117149</v>
      </c>
      <c r="P43" s="34">
        <f t="shared" si="34"/>
        <v>5.5</v>
      </c>
      <c r="Q43" s="37">
        <v>5</v>
      </c>
      <c r="R43" s="51">
        <f t="shared" si="35"/>
        <v>2.3452078799117149</v>
      </c>
      <c r="S43" s="34">
        <f t="shared" si="36"/>
        <v>5.5</v>
      </c>
      <c r="T43" s="38">
        <v>5</v>
      </c>
      <c r="U43" s="51">
        <f t="shared" si="37"/>
        <v>2.3452078799117149</v>
      </c>
      <c r="V43" s="34">
        <f t="shared" si="22"/>
        <v>5.5</v>
      </c>
      <c r="W43" s="37">
        <v>3</v>
      </c>
      <c r="X43" s="51">
        <f t="shared" si="38"/>
        <v>1.8708286933869707</v>
      </c>
      <c r="Y43" s="34">
        <f t="shared" si="39"/>
        <v>3.5</v>
      </c>
      <c r="Z43" s="45">
        <f t="shared" si="40"/>
        <v>26</v>
      </c>
      <c r="AA43" s="49">
        <f t="shared" si="23"/>
        <v>15.164303558069054</v>
      </c>
      <c r="AB43" s="35">
        <f t="shared" si="41"/>
        <v>229.95610240126578</v>
      </c>
      <c r="AC43" s="40">
        <f t="shared" si="24"/>
        <v>3.25</v>
      </c>
      <c r="AD43" s="47">
        <f t="shared" si="24"/>
        <v>1.8955379447586318</v>
      </c>
    </row>
    <row r="44" spans="1:30">
      <c r="A44" s="33">
        <v>11</v>
      </c>
      <c r="B44" s="37">
        <v>1</v>
      </c>
      <c r="C44" s="51">
        <f t="shared" si="25"/>
        <v>1.2247448713915889</v>
      </c>
      <c r="D44" s="43">
        <f t="shared" si="26"/>
        <v>1.4999999999999998</v>
      </c>
      <c r="E44" s="37">
        <v>3</v>
      </c>
      <c r="F44" s="51">
        <f t="shared" si="27"/>
        <v>1.8708286933869707</v>
      </c>
      <c r="G44" s="34">
        <f t="shared" si="28"/>
        <v>3.5</v>
      </c>
      <c r="H44" s="37">
        <v>3</v>
      </c>
      <c r="I44" s="51">
        <f t="shared" si="29"/>
        <v>1.8708286933869707</v>
      </c>
      <c r="J44" s="34">
        <f t="shared" si="30"/>
        <v>3.5</v>
      </c>
      <c r="K44" s="37">
        <v>4</v>
      </c>
      <c r="L44" s="51">
        <f t="shared" si="31"/>
        <v>2.1213203435596424</v>
      </c>
      <c r="M44" s="34">
        <f t="shared" si="32"/>
        <v>4.4999999999999991</v>
      </c>
      <c r="N44" s="37">
        <v>2</v>
      </c>
      <c r="O44" s="51">
        <f t="shared" si="33"/>
        <v>1.5811388300841898</v>
      </c>
      <c r="P44" s="34">
        <f t="shared" si="34"/>
        <v>2.5000000000000004</v>
      </c>
      <c r="Q44" s="37">
        <v>5</v>
      </c>
      <c r="R44" s="51">
        <f t="shared" si="35"/>
        <v>2.3452078799117149</v>
      </c>
      <c r="S44" s="34">
        <f t="shared" si="36"/>
        <v>5.5</v>
      </c>
      <c r="T44" s="38">
        <v>5</v>
      </c>
      <c r="U44" s="51">
        <f t="shared" si="37"/>
        <v>2.3452078799117149</v>
      </c>
      <c r="V44" s="34">
        <f t="shared" si="22"/>
        <v>5.5</v>
      </c>
      <c r="W44" s="37">
        <v>6</v>
      </c>
      <c r="X44" s="51">
        <f t="shared" si="38"/>
        <v>2.5495097567963922</v>
      </c>
      <c r="Y44" s="34">
        <f t="shared" si="39"/>
        <v>6.4999999999999991</v>
      </c>
      <c r="Z44" s="45">
        <f t="shared" si="40"/>
        <v>29</v>
      </c>
      <c r="AA44" s="49">
        <f t="shared" si="23"/>
        <v>15.908786948429185</v>
      </c>
      <c r="AB44" s="35">
        <f t="shared" si="41"/>
        <v>253.08950217051077</v>
      </c>
      <c r="AC44" s="40">
        <f t="shared" si="24"/>
        <v>3.625</v>
      </c>
      <c r="AD44" s="47">
        <f t="shared" si="24"/>
        <v>1.9885983685536481</v>
      </c>
    </row>
    <row r="45" spans="1:30">
      <c r="A45" s="33">
        <v>12</v>
      </c>
      <c r="B45" s="37">
        <v>1</v>
      </c>
      <c r="C45" s="51">
        <f t="shared" si="25"/>
        <v>1.2247448713915889</v>
      </c>
      <c r="D45" s="43">
        <f t="shared" si="26"/>
        <v>1.4999999999999998</v>
      </c>
      <c r="E45" s="37">
        <v>3</v>
      </c>
      <c r="F45" s="51">
        <f t="shared" si="27"/>
        <v>1.8708286933869707</v>
      </c>
      <c r="G45" s="34">
        <f t="shared" si="28"/>
        <v>3.5</v>
      </c>
      <c r="H45" s="37">
        <v>3</v>
      </c>
      <c r="I45" s="51">
        <f t="shared" si="29"/>
        <v>1.8708286933869707</v>
      </c>
      <c r="J45" s="34">
        <f t="shared" si="30"/>
        <v>3.5</v>
      </c>
      <c r="K45" s="37">
        <v>4</v>
      </c>
      <c r="L45" s="51">
        <f t="shared" si="31"/>
        <v>2.1213203435596424</v>
      </c>
      <c r="M45" s="34">
        <f t="shared" si="32"/>
        <v>4.4999999999999991</v>
      </c>
      <c r="N45" s="37">
        <v>2</v>
      </c>
      <c r="O45" s="51">
        <f t="shared" si="33"/>
        <v>1.5811388300841898</v>
      </c>
      <c r="P45" s="34">
        <f t="shared" si="34"/>
        <v>2.5000000000000004</v>
      </c>
      <c r="Q45" s="37">
        <v>5</v>
      </c>
      <c r="R45" s="51">
        <f t="shared" si="35"/>
        <v>2.3452078799117149</v>
      </c>
      <c r="S45" s="34">
        <f t="shared" si="36"/>
        <v>5.5</v>
      </c>
      <c r="T45" s="38">
        <v>5</v>
      </c>
      <c r="U45" s="51">
        <f t="shared" si="37"/>
        <v>2.3452078799117149</v>
      </c>
      <c r="V45" s="34">
        <f t="shared" si="22"/>
        <v>5.5</v>
      </c>
      <c r="W45" s="37">
        <v>6</v>
      </c>
      <c r="X45" s="51">
        <f t="shared" si="38"/>
        <v>2.5495097567963922</v>
      </c>
      <c r="Y45" s="34">
        <f t="shared" si="39"/>
        <v>6.4999999999999991</v>
      </c>
      <c r="Z45" s="45">
        <f t="shared" si="40"/>
        <v>29</v>
      </c>
      <c r="AA45" s="49">
        <f t="shared" si="23"/>
        <v>15.908786948429185</v>
      </c>
      <c r="AB45" s="35">
        <f t="shared" si="41"/>
        <v>253.08950217051077</v>
      </c>
      <c r="AC45" s="40">
        <f t="shared" si="24"/>
        <v>3.625</v>
      </c>
      <c r="AD45" s="47">
        <f t="shared" si="24"/>
        <v>1.9885983685536481</v>
      </c>
    </row>
    <row r="46" spans="1:30">
      <c r="A46" s="33">
        <v>13</v>
      </c>
      <c r="B46" s="37">
        <v>4</v>
      </c>
      <c r="C46" s="51">
        <f t="shared" si="25"/>
        <v>2.1213203435596424</v>
      </c>
      <c r="D46" s="43">
        <f t="shared" si="26"/>
        <v>4.4999999999999991</v>
      </c>
      <c r="E46" s="37">
        <v>5</v>
      </c>
      <c r="F46" s="51">
        <f t="shared" si="27"/>
        <v>2.3452078799117149</v>
      </c>
      <c r="G46" s="34">
        <f t="shared" si="28"/>
        <v>5.5</v>
      </c>
      <c r="H46" s="37">
        <v>5</v>
      </c>
      <c r="I46" s="51">
        <f t="shared" si="29"/>
        <v>2.3452078799117149</v>
      </c>
      <c r="J46" s="34">
        <f t="shared" si="30"/>
        <v>5.5</v>
      </c>
      <c r="K46" s="37">
        <v>5</v>
      </c>
      <c r="L46" s="51">
        <f t="shared" si="31"/>
        <v>2.3452078799117149</v>
      </c>
      <c r="M46" s="34">
        <f t="shared" si="32"/>
        <v>5.5</v>
      </c>
      <c r="N46" s="37">
        <v>6</v>
      </c>
      <c r="O46" s="51">
        <f t="shared" si="33"/>
        <v>2.5495097567963922</v>
      </c>
      <c r="P46" s="34">
        <f t="shared" si="34"/>
        <v>6.4999999999999991</v>
      </c>
      <c r="Q46" s="37">
        <v>4</v>
      </c>
      <c r="R46" s="51">
        <f t="shared" si="35"/>
        <v>2.1213203435596424</v>
      </c>
      <c r="S46" s="34">
        <f t="shared" si="36"/>
        <v>4.4999999999999991</v>
      </c>
      <c r="T46" s="38">
        <v>5</v>
      </c>
      <c r="U46" s="51">
        <f t="shared" si="37"/>
        <v>2.3452078799117149</v>
      </c>
      <c r="V46" s="34">
        <f t="shared" si="22"/>
        <v>5.5</v>
      </c>
      <c r="W46" s="37">
        <v>6</v>
      </c>
      <c r="X46" s="51">
        <f t="shared" si="38"/>
        <v>2.5495097567963922</v>
      </c>
      <c r="Y46" s="34">
        <f t="shared" si="39"/>
        <v>6.4999999999999991</v>
      </c>
      <c r="Z46" s="45">
        <f t="shared" si="40"/>
        <v>40</v>
      </c>
      <c r="AA46" s="49">
        <f t="shared" si="23"/>
        <v>18.722491720358931</v>
      </c>
      <c r="AB46" s="35">
        <f t="shared" si="41"/>
        <v>350.53169621890873</v>
      </c>
      <c r="AC46" s="40">
        <f t="shared" si="24"/>
        <v>5</v>
      </c>
      <c r="AD46" s="47">
        <f t="shared" si="24"/>
        <v>2.3403114650448664</v>
      </c>
    </row>
    <row r="47" spans="1:30">
      <c r="A47" s="33">
        <v>14</v>
      </c>
      <c r="B47" s="37">
        <v>1</v>
      </c>
      <c r="C47" s="51">
        <f t="shared" si="25"/>
        <v>1.2247448713915889</v>
      </c>
      <c r="D47" s="43">
        <f t="shared" si="26"/>
        <v>1.4999999999999998</v>
      </c>
      <c r="E47" s="37">
        <v>3</v>
      </c>
      <c r="F47" s="51">
        <f t="shared" si="27"/>
        <v>1.8708286933869707</v>
      </c>
      <c r="G47" s="34">
        <f t="shared" si="28"/>
        <v>3.5</v>
      </c>
      <c r="H47" s="37">
        <v>3</v>
      </c>
      <c r="I47" s="51">
        <f t="shared" si="29"/>
        <v>1.8708286933869707</v>
      </c>
      <c r="J47" s="34">
        <f t="shared" si="30"/>
        <v>3.5</v>
      </c>
      <c r="K47" s="37">
        <v>4</v>
      </c>
      <c r="L47" s="51">
        <f t="shared" si="31"/>
        <v>2.1213203435596424</v>
      </c>
      <c r="M47" s="34">
        <f t="shared" si="32"/>
        <v>4.4999999999999991</v>
      </c>
      <c r="N47" s="37">
        <v>2</v>
      </c>
      <c r="O47" s="51">
        <f t="shared" si="33"/>
        <v>1.5811388300841898</v>
      </c>
      <c r="P47" s="34">
        <f t="shared" si="34"/>
        <v>2.5000000000000004</v>
      </c>
      <c r="Q47" s="37">
        <v>5</v>
      </c>
      <c r="R47" s="51">
        <f t="shared" si="35"/>
        <v>2.3452078799117149</v>
      </c>
      <c r="S47" s="34">
        <f t="shared" si="36"/>
        <v>5.5</v>
      </c>
      <c r="T47" s="38">
        <v>5</v>
      </c>
      <c r="U47" s="51">
        <f t="shared" si="37"/>
        <v>2.3452078799117149</v>
      </c>
      <c r="V47" s="34">
        <f t="shared" si="22"/>
        <v>5.5</v>
      </c>
      <c r="W47" s="37">
        <v>6</v>
      </c>
      <c r="X47" s="51">
        <f t="shared" si="38"/>
        <v>2.5495097567963922</v>
      </c>
      <c r="Y47" s="34">
        <f t="shared" si="39"/>
        <v>6.4999999999999991</v>
      </c>
      <c r="Z47" s="45">
        <f t="shared" si="40"/>
        <v>29</v>
      </c>
      <c r="AA47" s="49">
        <f t="shared" si="23"/>
        <v>15.908786948429185</v>
      </c>
      <c r="AB47" s="35">
        <f t="shared" si="41"/>
        <v>253.08950217051077</v>
      </c>
      <c r="AC47" s="40">
        <f t="shared" si="24"/>
        <v>3.625</v>
      </c>
      <c r="AD47" s="47">
        <f t="shared" si="24"/>
        <v>1.9885983685536481</v>
      </c>
    </row>
    <row r="48" spans="1:30">
      <c r="A48" s="33">
        <v>15</v>
      </c>
      <c r="B48" s="37">
        <v>2</v>
      </c>
      <c r="C48" s="51">
        <f t="shared" si="25"/>
        <v>1.5811388300841898</v>
      </c>
      <c r="D48" s="43">
        <f t="shared" si="26"/>
        <v>2.5000000000000004</v>
      </c>
      <c r="E48" s="37">
        <v>3</v>
      </c>
      <c r="F48" s="51">
        <f t="shared" si="27"/>
        <v>1.8708286933869707</v>
      </c>
      <c r="G48" s="34">
        <f t="shared" si="28"/>
        <v>3.5</v>
      </c>
      <c r="H48" s="37">
        <v>6</v>
      </c>
      <c r="I48" s="51">
        <f t="shared" si="29"/>
        <v>2.5495097567963922</v>
      </c>
      <c r="J48" s="34">
        <f t="shared" si="30"/>
        <v>6.4999999999999991</v>
      </c>
      <c r="K48" s="37">
        <v>6</v>
      </c>
      <c r="L48" s="51">
        <f t="shared" si="31"/>
        <v>2.5495097567963922</v>
      </c>
      <c r="M48" s="34">
        <f t="shared" si="32"/>
        <v>6.4999999999999991</v>
      </c>
      <c r="N48" s="37">
        <v>4</v>
      </c>
      <c r="O48" s="51">
        <f t="shared" si="33"/>
        <v>2.1213203435596424</v>
      </c>
      <c r="P48" s="34">
        <f t="shared" si="34"/>
        <v>4.4999999999999991</v>
      </c>
      <c r="Q48" s="37">
        <v>2</v>
      </c>
      <c r="R48" s="51">
        <f t="shared" si="35"/>
        <v>1.5811388300841898</v>
      </c>
      <c r="S48" s="34">
        <f t="shared" si="36"/>
        <v>2.5000000000000004</v>
      </c>
      <c r="T48" s="38">
        <v>4</v>
      </c>
      <c r="U48" s="51">
        <f t="shared" si="37"/>
        <v>2.1213203435596424</v>
      </c>
      <c r="V48" s="34">
        <f t="shared" si="22"/>
        <v>4.4999999999999991</v>
      </c>
      <c r="W48" s="37">
        <v>2</v>
      </c>
      <c r="X48" s="51">
        <f t="shared" si="38"/>
        <v>1.5811388300841898</v>
      </c>
      <c r="Y48" s="34">
        <f t="shared" si="39"/>
        <v>2.5000000000000004</v>
      </c>
      <c r="Z48" s="45">
        <f t="shared" si="40"/>
        <v>29</v>
      </c>
      <c r="AA48" s="49">
        <f t="shared" si="23"/>
        <v>15.955905384351606</v>
      </c>
      <c r="AB48" s="35">
        <f t="shared" si="41"/>
        <v>254.59091663438056</v>
      </c>
      <c r="AC48" s="40">
        <f t="shared" si="24"/>
        <v>3.625</v>
      </c>
      <c r="AD48" s="47">
        <f t="shared" si="24"/>
        <v>1.9944881730439508</v>
      </c>
    </row>
    <row r="49" spans="1:30">
      <c r="A49" s="33">
        <v>16</v>
      </c>
      <c r="B49" s="37">
        <v>2</v>
      </c>
      <c r="C49" s="51">
        <f t="shared" si="25"/>
        <v>1.5811388300841898</v>
      </c>
      <c r="D49" s="43">
        <f t="shared" si="26"/>
        <v>2.5000000000000004</v>
      </c>
      <c r="E49" s="37">
        <v>2</v>
      </c>
      <c r="F49" s="51">
        <f t="shared" si="27"/>
        <v>1.5811388300841898</v>
      </c>
      <c r="G49" s="34">
        <f t="shared" si="28"/>
        <v>2.5000000000000004</v>
      </c>
      <c r="H49" s="37">
        <v>4</v>
      </c>
      <c r="I49" s="51">
        <f t="shared" si="29"/>
        <v>2.1213203435596424</v>
      </c>
      <c r="J49" s="34">
        <f t="shared" si="30"/>
        <v>4.4999999999999991</v>
      </c>
      <c r="K49" s="37">
        <v>4</v>
      </c>
      <c r="L49" s="51">
        <f t="shared" si="31"/>
        <v>2.1213203435596424</v>
      </c>
      <c r="M49" s="34">
        <f t="shared" si="32"/>
        <v>4.4999999999999991</v>
      </c>
      <c r="N49" s="37">
        <v>4</v>
      </c>
      <c r="O49" s="51">
        <f t="shared" si="33"/>
        <v>2.1213203435596424</v>
      </c>
      <c r="P49" s="34">
        <f t="shared" si="34"/>
        <v>4.4999999999999991</v>
      </c>
      <c r="Q49" s="37">
        <v>5</v>
      </c>
      <c r="R49" s="51">
        <f t="shared" si="35"/>
        <v>2.3452078799117149</v>
      </c>
      <c r="S49" s="34">
        <f t="shared" si="36"/>
        <v>5.5</v>
      </c>
      <c r="T49" s="38">
        <v>5</v>
      </c>
      <c r="U49" s="51">
        <f t="shared" si="37"/>
        <v>2.3452078799117149</v>
      </c>
      <c r="V49" s="34">
        <f t="shared" si="22"/>
        <v>5.5</v>
      </c>
      <c r="W49" s="37">
        <v>5</v>
      </c>
      <c r="X49" s="51">
        <f t="shared" si="38"/>
        <v>2.3452078799117149</v>
      </c>
      <c r="Y49" s="34">
        <f t="shared" si="39"/>
        <v>5.5</v>
      </c>
      <c r="Z49" s="45">
        <f t="shared" si="40"/>
        <v>31</v>
      </c>
      <c r="AA49" s="49">
        <f t="shared" si="23"/>
        <v>16.56186233058245</v>
      </c>
      <c r="AB49" s="35">
        <f t="shared" si="41"/>
        <v>274.29528385716594</v>
      </c>
      <c r="AC49" s="40">
        <f t="shared" si="24"/>
        <v>3.875</v>
      </c>
      <c r="AD49" s="47">
        <f t="shared" si="24"/>
        <v>2.0702327913228062</v>
      </c>
    </row>
    <row r="50" spans="1:30">
      <c r="A50" s="33">
        <v>17</v>
      </c>
      <c r="B50" s="37">
        <v>1</v>
      </c>
      <c r="C50" s="51">
        <f t="shared" si="25"/>
        <v>1.2247448713915889</v>
      </c>
      <c r="D50" s="43">
        <f t="shared" si="26"/>
        <v>1.4999999999999998</v>
      </c>
      <c r="E50" s="37">
        <v>2</v>
      </c>
      <c r="F50" s="51">
        <f t="shared" si="27"/>
        <v>1.5811388300841898</v>
      </c>
      <c r="G50" s="34">
        <f t="shared" si="28"/>
        <v>2.5000000000000004</v>
      </c>
      <c r="H50" s="37">
        <v>2</v>
      </c>
      <c r="I50" s="51">
        <f t="shared" si="29"/>
        <v>1.5811388300841898</v>
      </c>
      <c r="J50" s="34">
        <f t="shared" si="30"/>
        <v>2.5000000000000004</v>
      </c>
      <c r="K50" s="37">
        <v>4</v>
      </c>
      <c r="L50" s="51">
        <f t="shared" si="31"/>
        <v>2.1213203435596424</v>
      </c>
      <c r="M50" s="34">
        <f t="shared" si="32"/>
        <v>4.4999999999999991</v>
      </c>
      <c r="N50" s="37">
        <v>6</v>
      </c>
      <c r="O50" s="51">
        <f t="shared" si="33"/>
        <v>2.5495097567963922</v>
      </c>
      <c r="P50" s="34">
        <f t="shared" si="34"/>
        <v>6.4999999999999991</v>
      </c>
      <c r="Q50" s="37">
        <v>5</v>
      </c>
      <c r="R50" s="51">
        <f t="shared" si="35"/>
        <v>2.3452078799117149</v>
      </c>
      <c r="S50" s="34">
        <f t="shared" si="36"/>
        <v>5.5</v>
      </c>
      <c r="T50" s="38">
        <v>3</v>
      </c>
      <c r="U50" s="51">
        <f t="shared" si="37"/>
        <v>1.8708286933869707</v>
      </c>
      <c r="V50" s="34">
        <f t="shared" si="22"/>
        <v>3.5</v>
      </c>
      <c r="W50" s="37">
        <v>6</v>
      </c>
      <c r="X50" s="51">
        <f t="shared" si="38"/>
        <v>2.5495097567963922</v>
      </c>
      <c r="Y50" s="34">
        <f t="shared" si="39"/>
        <v>6.4999999999999991</v>
      </c>
      <c r="Z50" s="45">
        <f t="shared" si="40"/>
        <v>29</v>
      </c>
      <c r="AA50" s="49">
        <f t="shared" si="23"/>
        <v>15.82339896201108</v>
      </c>
      <c r="AB50" s="35">
        <f t="shared" si="41"/>
        <v>250.37995471097332</v>
      </c>
      <c r="AC50" s="40">
        <f t="shared" si="24"/>
        <v>3.625</v>
      </c>
      <c r="AD50" s="47">
        <f t="shared" si="24"/>
        <v>1.977924870251385</v>
      </c>
    </row>
    <row r="51" spans="1:30">
      <c r="A51" s="33">
        <v>18</v>
      </c>
      <c r="B51" s="37">
        <v>2</v>
      </c>
      <c r="C51" s="51">
        <f t="shared" si="25"/>
        <v>1.5811388300841898</v>
      </c>
      <c r="D51" s="43">
        <f t="shared" si="26"/>
        <v>2.5000000000000004</v>
      </c>
      <c r="E51" s="37">
        <v>3</v>
      </c>
      <c r="F51" s="51">
        <f t="shared" si="27"/>
        <v>1.8708286933869707</v>
      </c>
      <c r="G51" s="34">
        <f t="shared" si="28"/>
        <v>3.5</v>
      </c>
      <c r="H51" s="37">
        <v>4</v>
      </c>
      <c r="I51" s="51">
        <f t="shared" si="29"/>
        <v>2.1213203435596424</v>
      </c>
      <c r="J51" s="34">
        <f t="shared" si="30"/>
        <v>4.4999999999999991</v>
      </c>
      <c r="K51" s="37">
        <v>5</v>
      </c>
      <c r="L51" s="51">
        <f t="shared" si="31"/>
        <v>2.3452078799117149</v>
      </c>
      <c r="M51" s="34">
        <f t="shared" si="32"/>
        <v>5.5</v>
      </c>
      <c r="N51" s="37">
        <v>2</v>
      </c>
      <c r="O51" s="51">
        <f t="shared" si="33"/>
        <v>1.5811388300841898</v>
      </c>
      <c r="P51" s="34">
        <f t="shared" si="34"/>
        <v>2.5000000000000004</v>
      </c>
      <c r="Q51" s="37">
        <v>2</v>
      </c>
      <c r="R51" s="51">
        <f t="shared" si="35"/>
        <v>1.5811388300841898</v>
      </c>
      <c r="S51" s="34">
        <f t="shared" si="36"/>
        <v>2.5000000000000004</v>
      </c>
      <c r="T51" s="38">
        <v>3</v>
      </c>
      <c r="U51" s="51">
        <f t="shared" si="37"/>
        <v>1.8708286933869707</v>
      </c>
      <c r="V51" s="34">
        <f t="shared" si="22"/>
        <v>3.5</v>
      </c>
      <c r="W51" s="37">
        <v>3</v>
      </c>
      <c r="X51" s="51">
        <f t="shared" si="38"/>
        <v>1.8708286933869707</v>
      </c>
      <c r="Y51" s="34">
        <f t="shared" si="39"/>
        <v>3.5</v>
      </c>
      <c r="Z51" s="45">
        <f t="shared" si="40"/>
        <v>24</v>
      </c>
      <c r="AA51" s="49">
        <f t="shared" si="23"/>
        <v>14.822430793884838</v>
      </c>
      <c r="AB51" s="35">
        <f t="shared" si="41"/>
        <v>219.70445463950549</v>
      </c>
      <c r="AC51" s="40">
        <f t="shared" si="24"/>
        <v>3</v>
      </c>
      <c r="AD51" s="47">
        <f t="shared" si="24"/>
        <v>1.8528038492356047</v>
      </c>
    </row>
    <row r="52" spans="1:30">
      <c r="A52" s="33">
        <v>19</v>
      </c>
      <c r="B52" s="37">
        <v>1</v>
      </c>
      <c r="C52" s="51">
        <f t="shared" si="25"/>
        <v>1.2247448713915889</v>
      </c>
      <c r="D52" s="43">
        <f t="shared" si="26"/>
        <v>1.4999999999999998</v>
      </c>
      <c r="E52" s="37">
        <v>2</v>
      </c>
      <c r="F52" s="51">
        <f t="shared" si="27"/>
        <v>1.5811388300841898</v>
      </c>
      <c r="G52" s="34">
        <f t="shared" si="28"/>
        <v>2.5000000000000004</v>
      </c>
      <c r="H52" s="37">
        <v>2</v>
      </c>
      <c r="I52" s="51">
        <f t="shared" si="29"/>
        <v>1.5811388300841898</v>
      </c>
      <c r="J52" s="34">
        <f t="shared" si="30"/>
        <v>2.5000000000000004</v>
      </c>
      <c r="K52" s="37">
        <v>2</v>
      </c>
      <c r="L52" s="51">
        <f t="shared" si="31"/>
        <v>1.5811388300841898</v>
      </c>
      <c r="M52" s="34">
        <f t="shared" si="32"/>
        <v>2.5000000000000004</v>
      </c>
      <c r="N52" s="37">
        <v>3</v>
      </c>
      <c r="O52" s="51">
        <f t="shared" si="33"/>
        <v>1.8708286933869707</v>
      </c>
      <c r="P52" s="34">
        <f t="shared" si="34"/>
        <v>3.5</v>
      </c>
      <c r="Q52" s="37">
        <v>4</v>
      </c>
      <c r="R52" s="51">
        <f t="shared" si="35"/>
        <v>2.1213203435596424</v>
      </c>
      <c r="S52" s="34">
        <f t="shared" si="36"/>
        <v>4.4999999999999991</v>
      </c>
      <c r="T52" s="38">
        <v>4</v>
      </c>
      <c r="U52" s="51">
        <f t="shared" si="37"/>
        <v>2.1213203435596424</v>
      </c>
      <c r="V52" s="34">
        <f t="shared" si="22"/>
        <v>4.4999999999999991</v>
      </c>
      <c r="W52" s="37">
        <v>6</v>
      </c>
      <c r="X52" s="51">
        <f t="shared" si="38"/>
        <v>2.5495097567963922</v>
      </c>
      <c r="Y52" s="34">
        <f t="shared" si="39"/>
        <v>6.4999999999999991</v>
      </c>
      <c r="Z52" s="45">
        <f t="shared" si="40"/>
        <v>24</v>
      </c>
      <c r="AA52" s="49">
        <f t="shared" si="23"/>
        <v>14.631140498946806</v>
      </c>
      <c r="AB52" s="35">
        <f t="shared" si="41"/>
        <v>214.07027229992138</v>
      </c>
      <c r="AC52" s="40">
        <f t="shared" si="24"/>
        <v>3</v>
      </c>
      <c r="AD52" s="47">
        <f t="shared" si="24"/>
        <v>1.8288925623683507</v>
      </c>
    </row>
    <row r="53" spans="1:30">
      <c r="A53" s="33">
        <v>20</v>
      </c>
      <c r="B53" s="37">
        <v>3</v>
      </c>
      <c r="C53" s="51">
        <f t="shared" si="25"/>
        <v>1.8708286933869707</v>
      </c>
      <c r="D53" s="43">
        <f t="shared" si="26"/>
        <v>3.5</v>
      </c>
      <c r="E53" s="37">
        <v>3</v>
      </c>
      <c r="F53" s="51">
        <f>(E53+0.5)^0.5</f>
        <v>1.8708286933869707</v>
      </c>
      <c r="G53" s="34">
        <f t="shared" si="28"/>
        <v>3.5</v>
      </c>
      <c r="H53" s="37">
        <v>4</v>
      </c>
      <c r="I53" s="51">
        <f t="shared" si="29"/>
        <v>2.1213203435596424</v>
      </c>
      <c r="J53" s="34">
        <f t="shared" si="30"/>
        <v>4.4999999999999991</v>
      </c>
      <c r="K53" s="37">
        <v>3</v>
      </c>
      <c r="L53" s="51">
        <f t="shared" si="31"/>
        <v>1.8708286933869707</v>
      </c>
      <c r="M53" s="34">
        <f t="shared" si="32"/>
        <v>3.5</v>
      </c>
      <c r="N53" s="37">
        <v>4</v>
      </c>
      <c r="O53" s="51">
        <f t="shared" si="33"/>
        <v>2.1213203435596424</v>
      </c>
      <c r="P53" s="34">
        <f t="shared" si="34"/>
        <v>4.4999999999999991</v>
      </c>
      <c r="Q53" s="37">
        <v>4</v>
      </c>
      <c r="R53" s="51">
        <f t="shared" si="35"/>
        <v>2.1213203435596424</v>
      </c>
      <c r="S53" s="34">
        <f t="shared" si="36"/>
        <v>4.4999999999999991</v>
      </c>
      <c r="T53" s="38">
        <v>5</v>
      </c>
      <c r="U53" s="51">
        <f t="shared" si="37"/>
        <v>2.3452078799117149</v>
      </c>
      <c r="V53" s="34">
        <f t="shared" si="22"/>
        <v>5.5</v>
      </c>
      <c r="W53" s="37">
        <v>4</v>
      </c>
      <c r="X53" s="51">
        <f t="shared" si="38"/>
        <v>2.1213203435596424</v>
      </c>
      <c r="Y53" s="34">
        <f t="shared" si="39"/>
        <v>4.4999999999999991</v>
      </c>
      <c r="Z53" s="45">
        <f t="shared" si="40"/>
        <v>30</v>
      </c>
      <c r="AA53" s="49">
        <f t="shared" si="23"/>
        <v>16.442975334311196</v>
      </c>
      <c r="AB53" s="35">
        <f t="shared" si="41"/>
        <v>270.37143784476638</v>
      </c>
      <c r="AC53" s="40">
        <f t="shared" si="24"/>
        <v>3.75</v>
      </c>
      <c r="AD53" s="47">
        <f t="shared" si="24"/>
        <v>2.0553719167888995</v>
      </c>
    </row>
    <row r="54" spans="1:30">
      <c r="A54" s="52" t="s">
        <v>23</v>
      </c>
      <c r="B54" s="52">
        <f>SUM(B34:B53)</f>
        <v>38</v>
      </c>
      <c r="C54" s="52">
        <f t="shared" ref="C54:AD54" si="42">SUM(C34:C53)</f>
        <v>30.431367685699456</v>
      </c>
      <c r="D54" s="52">
        <f t="shared" si="42"/>
        <v>48</v>
      </c>
      <c r="E54" s="52">
        <f t="shared" si="42"/>
        <v>59</v>
      </c>
      <c r="F54" s="52">
        <f t="shared" si="42"/>
        <v>36.772684171064078</v>
      </c>
      <c r="G54" s="52">
        <f t="shared" si="42"/>
        <v>69</v>
      </c>
      <c r="H54" s="52">
        <f t="shared" si="42"/>
        <v>81</v>
      </c>
      <c r="I54" s="52">
        <f t="shared" si="42"/>
        <v>41.990935905422234</v>
      </c>
      <c r="J54" s="52">
        <f t="shared" si="42"/>
        <v>91</v>
      </c>
      <c r="K54" s="52">
        <f t="shared" si="42"/>
        <v>75</v>
      </c>
      <c r="L54" s="52">
        <f t="shared" si="42"/>
        <v>40.857557979080781</v>
      </c>
      <c r="M54" s="52">
        <f t="shared" si="42"/>
        <v>85</v>
      </c>
      <c r="N54" s="52">
        <f t="shared" si="42"/>
        <v>72</v>
      </c>
      <c r="O54" s="52">
        <f t="shared" si="42"/>
        <v>40.020695042144659</v>
      </c>
      <c r="P54" s="52">
        <f t="shared" si="42"/>
        <v>82</v>
      </c>
      <c r="Q54" s="52">
        <f t="shared" si="42"/>
        <v>73</v>
      </c>
      <c r="R54" s="52">
        <f t="shared" si="42"/>
        <v>40.039742627419443</v>
      </c>
      <c r="S54" s="52">
        <f t="shared" si="42"/>
        <v>83</v>
      </c>
      <c r="T54" s="52">
        <f t="shared" si="42"/>
        <v>88</v>
      </c>
      <c r="U54" s="52">
        <f t="shared" si="42"/>
        <v>44.13769482054763</v>
      </c>
      <c r="V54" s="52">
        <f t="shared" si="42"/>
        <v>98</v>
      </c>
      <c r="W54" s="52">
        <f t="shared" si="42"/>
        <v>96</v>
      </c>
      <c r="X54" s="52">
        <f t="shared" si="42"/>
        <v>45.613901067903036</v>
      </c>
      <c r="Y54" s="52">
        <f t="shared" si="42"/>
        <v>106</v>
      </c>
      <c r="Z54" s="52">
        <f t="shared" si="42"/>
        <v>582</v>
      </c>
      <c r="AA54" s="52">
        <f t="shared" si="42"/>
        <v>319.86457929928133</v>
      </c>
      <c r="AB54" s="52">
        <f t="shared" si="42"/>
        <v>5129.9988096194547</v>
      </c>
      <c r="AC54" s="52">
        <f t="shared" si="42"/>
        <v>72.75</v>
      </c>
      <c r="AD54" s="52">
        <f t="shared" si="42"/>
        <v>39.983072412410166</v>
      </c>
    </row>
    <row r="55" spans="1:30">
      <c r="A55" s="53" t="s">
        <v>29</v>
      </c>
      <c r="B55" s="54">
        <f>AVERAGE(B34:B53)</f>
        <v>1.9</v>
      </c>
      <c r="C55" s="54">
        <f t="shared" ref="C55:AD55" si="43">AVERAGE(C34:C53)</f>
        <v>1.5215683842849728</v>
      </c>
      <c r="D55" s="54">
        <f t="shared" si="43"/>
        <v>2.4</v>
      </c>
      <c r="E55" s="54">
        <f t="shared" si="43"/>
        <v>2.95</v>
      </c>
      <c r="F55" s="54">
        <f t="shared" si="43"/>
        <v>1.8386342085532039</v>
      </c>
      <c r="G55" s="54">
        <f t="shared" si="43"/>
        <v>3.45</v>
      </c>
      <c r="H55" s="54">
        <f t="shared" si="43"/>
        <v>4.05</v>
      </c>
      <c r="I55" s="54">
        <f t="shared" si="43"/>
        <v>2.0995467952711118</v>
      </c>
      <c r="J55" s="54">
        <f t="shared" si="43"/>
        <v>4.55</v>
      </c>
      <c r="K55" s="54">
        <f t="shared" si="43"/>
        <v>3.75</v>
      </c>
      <c r="L55" s="54">
        <f t="shared" si="43"/>
        <v>2.042877898954039</v>
      </c>
      <c r="M55" s="54">
        <f t="shared" si="43"/>
        <v>4.25</v>
      </c>
      <c r="N55" s="54">
        <f t="shared" si="43"/>
        <v>3.6</v>
      </c>
      <c r="O55" s="54">
        <f t="shared" si="43"/>
        <v>2.0010347521072331</v>
      </c>
      <c r="P55" s="54">
        <f t="shared" si="43"/>
        <v>4.0999999999999996</v>
      </c>
      <c r="Q55" s="54">
        <f t="shared" si="43"/>
        <v>3.65</v>
      </c>
      <c r="R55" s="54">
        <f t="shared" si="43"/>
        <v>2.0019871313709721</v>
      </c>
      <c r="S55" s="54">
        <f t="shared" si="43"/>
        <v>4.1500000000000004</v>
      </c>
      <c r="T55" s="54">
        <f t="shared" si="43"/>
        <v>4.4000000000000004</v>
      </c>
      <c r="U55" s="54">
        <f t="shared" si="43"/>
        <v>2.2068847410273813</v>
      </c>
      <c r="V55" s="54">
        <f t="shared" si="43"/>
        <v>4.9000000000000004</v>
      </c>
      <c r="W55" s="54">
        <f t="shared" si="43"/>
        <v>4.8</v>
      </c>
      <c r="X55" s="54">
        <f t="shared" si="43"/>
        <v>2.280695053395152</v>
      </c>
      <c r="Y55" s="54">
        <f t="shared" si="43"/>
        <v>5.3</v>
      </c>
      <c r="Z55" s="54">
        <f t="shared" si="43"/>
        <v>29.1</v>
      </c>
      <c r="AA55" s="54">
        <f t="shared" si="43"/>
        <v>15.993228964964066</v>
      </c>
      <c r="AB55" s="54">
        <f t="shared" si="43"/>
        <v>256.49994048097273</v>
      </c>
      <c r="AC55" s="54">
        <f t="shared" si="43"/>
        <v>3.6375000000000002</v>
      </c>
      <c r="AD55" s="54">
        <f t="shared" si="43"/>
        <v>1.9991536206205083</v>
      </c>
    </row>
    <row r="58" spans="1:30">
      <c r="A58" s="129" t="s">
        <v>42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</row>
    <row r="59" spans="1:30">
      <c r="A59" s="121" t="s">
        <v>21</v>
      </c>
      <c r="B59" s="122" t="s">
        <v>22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2" t="s">
        <v>23</v>
      </c>
      <c r="AA59" s="133"/>
      <c r="AB59" s="134"/>
      <c r="AC59" s="137" t="s">
        <v>24</v>
      </c>
      <c r="AD59" s="138"/>
    </row>
    <row r="60" spans="1:30">
      <c r="A60" s="121"/>
      <c r="B60" s="126" t="s">
        <v>30</v>
      </c>
      <c r="C60" s="126"/>
      <c r="D60" s="126"/>
      <c r="E60" s="128" t="s">
        <v>31</v>
      </c>
      <c r="F60" s="128"/>
      <c r="G60" s="128"/>
      <c r="H60" s="128" t="s">
        <v>32</v>
      </c>
      <c r="I60" s="128"/>
      <c r="J60" s="128"/>
      <c r="K60" s="128" t="s">
        <v>33</v>
      </c>
      <c r="L60" s="128"/>
      <c r="M60" s="128"/>
      <c r="N60" s="128" t="s">
        <v>34</v>
      </c>
      <c r="O60" s="128"/>
      <c r="P60" s="128"/>
      <c r="Q60" s="128" t="s">
        <v>35</v>
      </c>
      <c r="R60" s="123"/>
      <c r="S60" s="123"/>
      <c r="T60" s="128" t="s">
        <v>36</v>
      </c>
      <c r="U60" s="123"/>
      <c r="V60" s="123"/>
      <c r="W60" s="128" t="s">
        <v>37</v>
      </c>
      <c r="X60" s="123"/>
      <c r="Y60" s="123"/>
      <c r="Z60" s="143"/>
      <c r="AA60" s="135"/>
      <c r="AB60" s="136"/>
      <c r="AC60" s="139"/>
      <c r="AD60" s="140"/>
    </row>
    <row r="61" spans="1:30">
      <c r="A61" s="55" t="s">
        <v>25</v>
      </c>
      <c r="B61" s="36" t="s">
        <v>26</v>
      </c>
      <c r="C61" s="50" t="s">
        <v>27</v>
      </c>
      <c r="D61" s="42" t="s">
        <v>28</v>
      </c>
      <c r="E61" s="36" t="s">
        <v>26</v>
      </c>
      <c r="F61" s="50" t="s">
        <v>27</v>
      </c>
      <c r="G61" s="32" t="s">
        <v>28</v>
      </c>
      <c r="H61" s="36" t="s">
        <v>26</v>
      </c>
      <c r="I61" s="50" t="s">
        <v>27</v>
      </c>
      <c r="J61" s="32" t="s">
        <v>28</v>
      </c>
      <c r="K61" s="36" t="s">
        <v>26</v>
      </c>
      <c r="L61" s="50" t="s">
        <v>27</v>
      </c>
      <c r="M61" s="32" t="s">
        <v>28</v>
      </c>
      <c r="N61" s="36" t="s">
        <v>26</v>
      </c>
      <c r="O61" s="50" t="s">
        <v>27</v>
      </c>
      <c r="P61" s="32" t="s">
        <v>28</v>
      </c>
      <c r="Q61" s="36" t="s">
        <v>26</v>
      </c>
      <c r="R61" s="50" t="s">
        <v>27</v>
      </c>
      <c r="S61" s="32" t="s">
        <v>28</v>
      </c>
      <c r="T61" s="36" t="s">
        <v>26</v>
      </c>
      <c r="U61" s="50" t="s">
        <v>27</v>
      </c>
      <c r="V61" s="32" t="s">
        <v>28</v>
      </c>
      <c r="W61" s="36" t="s">
        <v>26</v>
      </c>
      <c r="X61" s="50" t="s">
        <v>27</v>
      </c>
      <c r="Y61" s="32" t="s">
        <v>28</v>
      </c>
      <c r="Z61" s="44" t="s">
        <v>26</v>
      </c>
      <c r="AA61" s="48" t="s">
        <v>27</v>
      </c>
      <c r="AB61" s="32" t="s">
        <v>28</v>
      </c>
      <c r="AC61" s="39" t="s">
        <v>26</v>
      </c>
      <c r="AD61" s="46" t="s">
        <v>27</v>
      </c>
    </row>
    <row r="62" spans="1:30">
      <c r="A62" s="33">
        <v>1</v>
      </c>
      <c r="B62" s="36">
        <v>2</v>
      </c>
      <c r="C62" s="51">
        <f>(B62+0.5)^0.5</f>
        <v>1.5811388300841898</v>
      </c>
      <c r="D62" s="43">
        <f>(C62*C62)</f>
        <v>2.5000000000000004</v>
      </c>
      <c r="E62" s="37">
        <v>5</v>
      </c>
      <c r="F62" s="51">
        <f>(E62+0.5)^0.5</f>
        <v>2.3452078799117149</v>
      </c>
      <c r="G62" s="34">
        <f>(F62*F62)</f>
        <v>5.5</v>
      </c>
      <c r="H62" s="37">
        <v>6</v>
      </c>
      <c r="I62" s="51">
        <f>(H62+0.5)^0.5</f>
        <v>2.5495097567963922</v>
      </c>
      <c r="J62" s="34">
        <f>(I62*I62)</f>
        <v>6.4999999999999991</v>
      </c>
      <c r="K62" s="37">
        <v>4</v>
      </c>
      <c r="L62" s="51">
        <f>(K62+0.5)^0.5</f>
        <v>2.1213203435596424</v>
      </c>
      <c r="M62" s="34">
        <f>(L62*L62)</f>
        <v>4.4999999999999991</v>
      </c>
      <c r="N62" s="37">
        <v>3</v>
      </c>
      <c r="O62" s="51">
        <f>(N62+0.5)^0.5</f>
        <v>1.8708286933869707</v>
      </c>
      <c r="P62" s="34">
        <f>(O62*O62)</f>
        <v>3.5</v>
      </c>
      <c r="Q62" s="37">
        <v>1</v>
      </c>
      <c r="R62" s="51">
        <f>(Q62+0.5)^0.5</f>
        <v>1.2247448713915889</v>
      </c>
      <c r="S62" s="34">
        <f t="shared" ref="S62:S81" si="44">(R62*R62)</f>
        <v>1.4999999999999998</v>
      </c>
      <c r="T62" s="38">
        <v>4</v>
      </c>
      <c r="U62" s="51">
        <f>(T62+0.5)^0.5</f>
        <v>2.1213203435596424</v>
      </c>
      <c r="V62" s="34">
        <f t="shared" ref="V62:V81" si="45">(U62*U62)</f>
        <v>4.4999999999999991</v>
      </c>
      <c r="W62" s="37">
        <v>5</v>
      </c>
      <c r="X62" s="51">
        <f>(W62+0.5)^0.5</f>
        <v>2.3452078799117149</v>
      </c>
      <c r="Y62" s="34">
        <f>(X62*X62)</f>
        <v>5.5</v>
      </c>
      <c r="Z62" s="45">
        <f t="shared" ref="Z62:Z81" si="46">SUM(B62,E62,H62,K62,N62,Q62,T62,W62)</f>
        <v>30</v>
      </c>
      <c r="AA62" s="49">
        <f t="shared" ref="AA62:AA81" si="47">SUM(C62,F62,I62,L62,O62,R62,U62,X62,)</f>
        <v>16.159278598601855</v>
      </c>
      <c r="AB62" s="35">
        <f>(AA62*AA62)</f>
        <v>261.12228482723191</v>
      </c>
      <c r="AC62" s="40">
        <f t="shared" ref="AC62:AD81" si="48">AVERAGE(B62,E62,H62,K62,N62,Q62,T62,W62)</f>
        <v>3.75</v>
      </c>
      <c r="AD62" s="47">
        <f t="shared" si="48"/>
        <v>2.0199098248252318</v>
      </c>
    </row>
    <row r="63" spans="1:30">
      <c r="A63" s="33">
        <v>2</v>
      </c>
      <c r="B63" s="37">
        <v>4</v>
      </c>
      <c r="C63" s="51">
        <f t="shared" ref="C63:C81" si="49">(B63+0.5)^0.5</f>
        <v>2.1213203435596424</v>
      </c>
      <c r="D63" s="43">
        <f t="shared" ref="D63:D81" si="50">(C63*C63)</f>
        <v>4.4999999999999991</v>
      </c>
      <c r="E63" s="37">
        <v>3</v>
      </c>
      <c r="F63" s="51">
        <f t="shared" ref="F63:F81" si="51">(E63+0.5)^0.5</f>
        <v>1.8708286933869707</v>
      </c>
      <c r="G63" s="34">
        <f t="shared" ref="G63:G81" si="52">(F63*F63)</f>
        <v>3.5</v>
      </c>
      <c r="H63" s="37">
        <v>4</v>
      </c>
      <c r="I63" s="51">
        <f t="shared" ref="I63:I81" si="53">(H63+0.5)^0.5</f>
        <v>2.1213203435596424</v>
      </c>
      <c r="J63" s="34">
        <f t="shared" ref="J63:J81" si="54">(I63*I63)</f>
        <v>4.4999999999999991</v>
      </c>
      <c r="K63" s="37">
        <v>3</v>
      </c>
      <c r="L63" s="51">
        <f t="shared" ref="L63:L81" si="55">(K63+0.5)^0.5</f>
        <v>1.8708286933869707</v>
      </c>
      <c r="M63" s="34">
        <f t="shared" ref="M63:M81" si="56">(L63*L63)</f>
        <v>3.5</v>
      </c>
      <c r="N63" s="37">
        <v>3</v>
      </c>
      <c r="O63" s="51">
        <f t="shared" ref="O63:O81" si="57">(N63+0.5)^0.5</f>
        <v>1.8708286933869707</v>
      </c>
      <c r="P63" s="34">
        <f t="shared" ref="P63:P81" si="58">(O63*O63)</f>
        <v>3.5</v>
      </c>
      <c r="Q63" s="37">
        <v>4</v>
      </c>
      <c r="R63" s="51">
        <f t="shared" ref="R63:R81" si="59">(Q63+0.5)^0.5</f>
        <v>2.1213203435596424</v>
      </c>
      <c r="S63" s="34">
        <f t="shared" si="44"/>
        <v>4.4999999999999991</v>
      </c>
      <c r="T63" s="38">
        <v>4</v>
      </c>
      <c r="U63" s="51">
        <f t="shared" ref="U63:U81" si="60">(T63+0.5)^0.5</f>
        <v>2.1213203435596424</v>
      </c>
      <c r="V63" s="34">
        <f t="shared" si="45"/>
        <v>4.4999999999999991</v>
      </c>
      <c r="W63" s="37">
        <v>4</v>
      </c>
      <c r="X63" s="51">
        <f t="shared" ref="X63:X81" si="61">(W63+0.5)^0.5</f>
        <v>2.1213203435596424</v>
      </c>
      <c r="Y63" s="34">
        <f t="shared" ref="Y63:Y81" si="62">(X63*X63)</f>
        <v>4.4999999999999991</v>
      </c>
      <c r="Z63" s="45">
        <f t="shared" si="46"/>
        <v>29</v>
      </c>
      <c r="AA63" s="49">
        <f t="shared" si="47"/>
        <v>16.219087797959123</v>
      </c>
      <c r="AB63" s="35">
        <f t="shared" ref="AB63:AB81" si="63">(AA63*AA63)</f>
        <v>263.05880899790651</v>
      </c>
      <c r="AC63" s="40">
        <f t="shared" si="48"/>
        <v>3.625</v>
      </c>
      <c r="AD63" s="47">
        <f t="shared" si="48"/>
        <v>2.0273859747448904</v>
      </c>
    </row>
    <row r="64" spans="1:30">
      <c r="A64" s="33">
        <v>3</v>
      </c>
      <c r="B64" s="37">
        <v>2</v>
      </c>
      <c r="C64" s="51">
        <f t="shared" si="49"/>
        <v>1.5811388300841898</v>
      </c>
      <c r="D64" s="43">
        <f t="shared" si="50"/>
        <v>2.5000000000000004</v>
      </c>
      <c r="E64" s="37">
        <v>2</v>
      </c>
      <c r="F64" s="51">
        <f t="shared" si="51"/>
        <v>1.5811388300841898</v>
      </c>
      <c r="G64" s="34">
        <f t="shared" si="52"/>
        <v>2.5000000000000004</v>
      </c>
      <c r="H64" s="37">
        <v>4</v>
      </c>
      <c r="I64" s="51">
        <f t="shared" si="53"/>
        <v>2.1213203435596424</v>
      </c>
      <c r="J64" s="34">
        <f t="shared" si="54"/>
        <v>4.4999999999999991</v>
      </c>
      <c r="K64" s="37">
        <v>4</v>
      </c>
      <c r="L64" s="51">
        <f t="shared" si="55"/>
        <v>2.1213203435596424</v>
      </c>
      <c r="M64" s="34">
        <f t="shared" si="56"/>
        <v>4.4999999999999991</v>
      </c>
      <c r="N64" s="37">
        <v>4</v>
      </c>
      <c r="O64" s="51">
        <f t="shared" si="57"/>
        <v>2.1213203435596424</v>
      </c>
      <c r="P64" s="34">
        <f t="shared" si="58"/>
        <v>4.4999999999999991</v>
      </c>
      <c r="Q64" s="37">
        <v>5</v>
      </c>
      <c r="R64" s="51">
        <f t="shared" si="59"/>
        <v>2.3452078799117149</v>
      </c>
      <c r="S64" s="34">
        <f t="shared" si="44"/>
        <v>5.5</v>
      </c>
      <c r="T64" s="38">
        <v>5</v>
      </c>
      <c r="U64" s="51">
        <f t="shared" si="60"/>
        <v>2.3452078799117149</v>
      </c>
      <c r="V64" s="34">
        <f t="shared" si="45"/>
        <v>5.5</v>
      </c>
      <c r="W64" s="37">
        <v>5</v>
      </c>
      <c r="X64" s="51">
        <f t="shared" si="61"/>
        <v>2.3452078799117149</v>
      </c>
      <c r="Y64" s="34">
        <f t="shared" si="62"/>
        <v>5.5</v>
      </c>
      <c r="Z64" s="45">
        <f t="shared" si="46"/>
        <v>31</v>
      </c>
      <c r="AA64" s="49">
        <f t="shared" si="47"/>
        <v>16.56186233058245</v>
      </c>
      <c r="AB64" s="35">
        <f t="shared" si="63"/>
        <v>274.29528385716594</v>
      </c>
      <c r="AC64" s="40">
        <f t="shared" si="48"/>
        <v>3.875</v>
      </c>
      <c r="AD64" s="47">
        <f t="shared" si="48"/>
        <v>2.0702327913228062</v>
      </c>
    </row>
    <row r="65" spans="1:30">
      <c r="A65" s="33">
        <v>4</v>
      </c>
      <c r="B65" s="37">
        <v>3</v>
      </c>
      <c r="C65" s="51">
        <f t="shared" si="49"/>
        <v>1.8708286933869707</v>
      </c>
      <c r="D65" s="43">
        <f t="shared" si="50"/>
        <v>3.5</v>
      </c>
      <c r="E65" s="37">
        <v>4</v>
      </c>
      <c r="F65" s="51">
        <f t="shared" si="51"/>
        <v>2.1213203435596424</v>
      </c>
      <c r="G65" s="34">
        <f t="shared" si="52"/>
        <v>4.4999999999999991</v>
      </c>
      <c r="H65" s="37">
        <v>4</v>
      </c>
      <c r="I65" s="51">
        <f t="shared" si="53"/>
        <v>2.1213203435596424</v>
      </c>
      <c r="J65" s="34">
        <f t="shared" si="54"/>
        <v>4.4999999999999991</v>
      </c>
      <c r="K65" s="37">
        <v>5</v>
      </c>
      <c r="L65" s="51">
        <f t="shared" si="55"/>
        <v>2.3452078799117149</v>
      </c>
      <c r="M65" s="34">
        <f t="shared" si="56"/>
        <v>5.5</v>
      </c>
      <c r="N65" s="37">
        <v>5</v>
      </c>
      <c r="O65" s="51">
        <f t="shared" si="57"/>
        <v>2.3452078799117149</v>
      </c>
      <c r="P65" s="34">
        <f t="shared" si="58"/>
        <v>5.5</v>
      </c>
      <c r="Q65" s="37">
        <v>5</v>
      </c>
      <c r="R65" s="51">
        <f t="shared" si="59"/>
        <v>2.3452078799117149</v>
      </c>
      <c r="S65" s="34">
        <f t="shared" si="44"/>
        <v>5.5</v>
      </c>
      <c r="T65" s="38">
        <v>3</v>
      </c>
      <c r="U65" s="51">
        <f t="shared" si="60"/>
        <v>1.8708286933869707</v>
      </c>
      <c r="V65" s="34">
        <f t="shared" si="45"/>
        <v>3.5</v>
      </c>
      <c r="W65" s="37">
        <v>5</v>
      </c>
      <c r="X65" s="51">
        <f t="shared" si="61"/>
        <v>2.3452078799117149</v>
      </c>
      <c r="Y65" s="34">
        <f t="shared" si="62"/>
        <v>5.5</v>
      </c>
      <c r="Z65" s="45">
        <f t="shared" si="46"/>
        <v>34</v>
      </c>
      <c r="AA65" s="49">
        <f t="shared" si="47"/>
        <v>17.365129593540086</v>
      </c>
      <c r="AB65" s="35">
        <f t="shared" si="63"/>
        <v>301.5477258004417</v>
      </c>
      <c r="AC65" s="40">
        <f t="shared" si="48"/>
        <v>4.25</v>
      </c>
      <c r="AD65" s="47">
        <f t="shared" si="48"/>
        <v>2.1706411991925108</v>
      </c>
    </row>
    <row r="66" spans="1:30">
      <c r="A66" s="33">
        <v>5</v>
      </c>
      <c r="B66" s="37">
        <v>2</v>
      </c>
      <c r="C66" s="51">
        <f t="shared" si="49"/>
        <v>1.5811388300841898</v>
      </c>
      <c r="D66" s="43">
        <f t="shared" si="50"/>
        <v>2.5000000000000004</v>
      </c>
      <c r="E66" s="37">
        <v>1</v>
      </c>
      <c r="F66" s="51">
        <f t="shared" si="51"/>
        <v>1.2247448713915889</v>
      </c>
      <c r="G66" s="34">
        <f t="shared" si="52"/>
        <v>1.4999999999999998</v>
      </c>
      <c r="H66" s="37">
        <v>2</v>
      </c>
      <c r="I66" s="51">
        <f t="shared" si="53"/>
        <v>1.5811388300841898</v>
      </c>
      <c r="J66" s="34">
        <f t="shared" si="54"/>
        <v>2.5000000000000004</v>
      </c>
      <c r="K66" s="37">
        <v>3</v>
      </c>
      <c r="L66" s="51">
        <f t="shared" si="55"/>
        <v>1.8708286933869707</v>
      </c>
      <c r="M66" s="34">
        <f t="shared" si="56"/>
        <v>3.5</v>
      </c>
      <c r="N66" s="37">
        <v>4</v>
      </c>
      <c r="O66" s="51">
        <f t="shared" si="57"/>
        <v>2.1213203435596424</v>
      </c>
      <c r="P66" s="34">
        <f t="shared" si="58"/>
        <v>4.4999999999999991</v>
      </c>
      <c r="Q66" s="37">
        <v>5</v>
      </c>
      <c r="R66" s="51">
        <f t="shared" si="59"/>
        <v>2.3452078799117149</v>
      </c>
      <c r="S66" s="34">
        <f t="shared" si="44"/>
        <v>5.5</v>
      </c>
      <c r="T66" s="38">
        <v>3</v>
      </c>
      <c r="U66" s="51">
        <f t="shared" si="60"/>
        <v>1.8708286933869707</v>
      </c>
      <c r="V66" s="34">
        <f t="shared" si="45"/>
        <v>3.5</v>
      </c>
      <c r="W66" s="37">
        <v>6</v>
      </c>
      <c r="X66" s="51">
        <f t="shared" si="61"/>
        <v>2.5495097567963922</v>
      </c>
      <c r="Y66" s="34">
        <f t="shared" si="62"/>
        <v>6.4999999999999991</v>
      </c>
      <c r="Z66" s="45">
        <f t="shared" si="46"/>
        <v>26</v>
      </c>
      <c r="AA66" s="49">
        <f t="shared" si="47"/>
        <v>15.144717898601659</v>
      </c>
      <c r="AB66" s="35">
        <f t="shared" si="63"/>
        <v>229.36248022822545</v>
      </c>
      <c r="AC66" s="40">
        <f t="shared" si="48"/>
        <v>3.25</v>
      </c>
      <c r="AD66" s="47">
        <f t="shared" si="48"/>
        <v>1.8930897373252074</v>
      </c>
    </row>
    <row r="67" spans="1:30">
      <c r="A67" s="33">
        <v>6</v>
      </c>
      <c r="B67" s="37">
        <v>1</v>
      </c>
      <c r="C67" s="51">
        <f t="shared" si="49"/>
        <v>1.2247448713915889</v>
      </c>
      <c r="D67" s="43">
        <f t="shared" si="50"/>
        <v>1.4999999999999998</v>
      </c>
      <c r="E67" s="37">
        <v>2</v>
      </c>
      <c r="F67" s="51">
        <f t="shared" si="51"/>
        <v>1.5811388300841898</v>
      </c>
      <c r="G67" s="34">
        <f t="shared" si="52"/>
        <v>2.5000000000000004</v>
      </c>
      <c r="H67" s="37">
        <v>2</v>
      </c>
      <c r="I67" s="51">
        <f t="shared" si="53"/>
        <v>1.5811388300841898</v>
      </c>
      <c r="J67" s="34">
        <f t="shared" si="54"/>
        <v>2.5000000000000004</v>
      </c>
      <c r="K67" s="37">
        <v>3</v>
      </c>
      <c r="L67" s="51">
        <f t="shared" si="55"/>
        <v>1.8708286933869707</v>
      </c>
      <c r="M67" s="34">
        <f t="shared" si="56"/>
        <v>3.5</v>
      </c>
      <c r="N67" s="37">
        <v>5</v>
      </c>
      <c r="O67" s="51">
        <f t="shared" si="57"/>
        <v>2.3452078799117149</v>
      </c>
      <c r="P67" s="34">
        <f t="shared" si="58"/>
        <v>5.5</v>
      </c>
      <c r="Q67" s="37">
        <v>5</v>
      </c>
      <c r="R67" s="51">
        <f t="shared" si="59"/>
        <v>2.3452078799117149</v>
      </c>
      <c r="S67" s="34">
        <f t="shared" si="44"/>
        <v>5.5</v>
      </c>
      <c r="T67" s="38">
        <v>5</v>
      </c>
      <c r="U67" s="51">
        <f t="shared" si="60"/>
        <v>2.3452078799117149</v>
      </c>
      <c r="V67" s="34">
        <f t="shared" si="45"/>
        <v>5.5</v>
      </c>
      <c r="W67" s="37">
        <v>3</v>
      </c>
      <c r="X67" s="51">
        <f t="shared" si="61"/>
        <v>1.8708286933869707</v>
      </c>
      <c r="Y67" s="34">
        <f t="shared" si="62"/>
        <v>3.5</v>
      </c>
      <c r="Z67" s="45">
        <f t="shared" si="46"/>
        <v>26</v>
      </c>
      <c r="AA67" s="49">
        <f t="shared" si="47"/>
        <v>15.164303558069054</v>
      </c>
      <c r="AB67" s="35">
        <f t="shared" si="63"/>
        <v>229.95610240126578</v>
      </c>
      <c r="AC67" s="40">
        <f t="shared" si="48"/>
        <v>3.25</v>
      </c>
      <c r="AD67" s="47">
        <f t="shared" si="48"/>
        <v>1.8955379447586318</v>
      </c>
    </row>
    <row r="68" spans="1:30">
      <c r="A68" s="33">
        <v>7</v>
      </c>
      <c r="B68" s="37">
        <v>1</v>
      </c>
      <c r="C68" s="51">
        <f t="shared" si="49"/>
        <v>1.2247448713915889</v>
      </c>
      <c r="D68" s="43">
        <f t="shared" si="50"/>
        <v>1.4999999999999998</v>
      </c>
      <c r="E68" s="37">
        <v>2</v>
      </c>
      <c r="F68" s="51">
        <f t="shared" si="51"/>
        <v>1.5811388300841898</v>
      </c>
      <c r="G68" s="34">
        <f t="shared" si="52"/>
        <v>2.5000000000000004</v>
      </c>
      <c r="H68" s="37">
        <v>3</v>
      </c>
      <c r="I68" s="51">
        <f t="shared" si="53"/>
        <v>1.8708286933869707</v>
      </c>
      <c r="J68" s="34">
        <f t="shared" si="54"/>
        <v>3.5</v>
      </c>
      <c r="K68" s="37">
        <v>4</v>
      </c>
      <c r="L68" s="51">
        <f t="shared" si="55"/>
        <v>2.1213203435596424</v>
      </c>
      <c r="M68" s="34">
        <f t="shared" si="56"/>
        <v>4.4999999999999991</v>
      </c>
      <c r="N68" s="37">
        <v>6</v>
      </c>
      <c r="O68" s="51">
        <f t="shared" si="57"/>
        <v>2.5495097567963922</v>
      </c>
      <c r="P68" s="34">
        <f t="shared" si="58"/>
        <v>6.4999999999999991</v>
      </c>
      <c r="Q68" s="37">
        <v>4</v>
      </c>
      <c r="R68" s="51">
        <f t="shared" si="59"/>
        <v>2.1213203435596424</v>
      </c>
      <c r="S68" s="34">
        <f t="shared" si="44"/>
        <v>4.4999999999999991</v>
      </c>
      <c r="T68" s="38">
        <v>5</v>
      </c>
      <c r="U68" s="51">
        <f t="shared" si="60"/>
        <v>2.3452078799117149</v>
      </c>
      <c r="V68" s="34">
        <f t="shared" si="45"/>
        <v>5.5</v>
      </c>
      <c r="W68" s="37">
        <v>5</v>
      </c>
      <c r="X68" s="51">
        <f t="shared" si="61"/>
        <v>2.3452078799117149</v>
      </c>
      <c r="Y68" s="34">
        <f t="shared" si="62"/>
        <v>5.5</v>
      </c>
      <c r="Z68" s="45">
        <f t="shared" si="46"/>
        <v>30</v>
      </c>
      <c r="AA68" s="49">
        <f t="shared" si="47"/>
        <v>16.159278598601855</v>
      </c>
      <c r="AB68" s="35">
        <f t="shared" si="63"/>
        <v>261.12228482723191</v>
      </c>
      <c r="AC68" s="40">
        <f t="shared" si="48"/>
        <v>3.75</v>
      </c>
      <c r="AD68" s="47">
        <f t="shared" si="48"/>
        <v>2.0199098248252318</v>
      </c>
    </row>
    <row r="69" spans="1:30">
      <c r="A69" s="33">
        <v>8</v>
      </c>
      <c r="B69" s="37">
        <v>1</v>
      </c>
      <c r="C69" s="51">
        <f t="shared" si="49"/>
        <v>1.2247448713915889</v>
      </c>
      <c r="D69" s="43">
        <f t="shared" si="50"/>
        <v>1.4999999999999998</v>
      </c>
      <c r="E69" s="37">
        <v>3</v>
      </c>
      <c r="F69" s="51">
        <f t="shared" si="51"/>
        <v>1.8708286933869707</v>
      </c>
      <c r="G69" s="34">
        <f t="shared" si="52"/>
        <v>3.5</v>
      </c>
      <c r="H69" s="37">
        <v>3</v>
      </c>
      <c r="I69" s="51">
        <f t="shared" si="53"/>
        <v>1.8708286933869707</v>
      </c>
      <c r="J69" s="34">
        <f t="shared" si="54"/>
        <v>3.5</v>
      </c>
      <c r="K69" s="37">
        <v>4</v>
      </c>
      <c r="L69" s="51">
        <f t="shared" si="55"/>
        <v>2.1213203435596424</v>
      </c>
      <c r="M69" s="34">
        <f t="shared" si="56"/>
        <v>4.4999999999999991</v>
      </c>
      <c r="N69" s="37">
        <v>2</v>
      </c>
      <c r="O69" s="51">
        <f t="shared" si="57"/>
        <v>1.5811388300841898</v>
      </c>
      <c r="P69" s="34">
        <f t="shared" si="58"/>
        <v>2.5000000000000004</v>
      </c>
      <c r="Q69" s="37">
        <v>5</v>
      </c>
      <c r="R69" s="51">
        <f t="shared" si="59"/>
        <v>2.3452078799117149</v>
      </c>
      <c r="S69" s="34">
        <f t="shared" si="44"/>
        <v>5.5</v>
      </c>
      <c r="T69" s="38">
        <v>5</v>
      </c>
      <c r="U69" s="51">
        <f t="shared" si="60"/>
        <v>2.3452078799117149</v>
      </c>
      <c r="V69" s="34">
        <f t="shared" si="45"/>
        <v>5.5</v>
      </c>
      <c r="W69" s="37">
        <v>6</v>
      </c>
      <c r="X69" s="51">
        <f t="shared" si="61"/>
        <v>2.5495097567963922</v>
      </c>
      <c r="Y69" s="34">
        <f t="shared" si="62"/>
        <v>6.4999999999999991</v>
      </c>
      <c r="Z69" s="45">
        <f t="shared" si="46"/>
        <v>29</v>
      </c>
      <c r="AA69" s="49">
        <f t="shared" si="47"/>
        <v>15.908786948429185</v>
      </c>
      <c r="AB69" s="35">
        <f t="shared" si="63"/>
        <v>253.08950217051077</v>
      </c>
      <c r="AC69" s="40">
        <f t="shared" si="48"/>
        <v>3.625</v>
      </c>
      <c r="AD69" s="47">
        <f t="shared" si="48"/>
        <v>1.9885983685536481</v>
      </c>
    </row>
    <row r="70" spans="1:30">
      <c r="A70" s="33">
        <v>9</v>
      </c>
      <c r="B70" s="37">
        <v>1</v>
      </c>
      <c r="C70" s="51">
        <f t="shared" si="49"/>
        <v>1.2247448713915889</v>
      </c>
      <c r="D70" s="43">
        <f t="shared" si="50"/>
        <v>1.4999999999999998</v>
      </c>
      <c r="E70" s="37">
        <v>2</v>
      </c>
      <c r="F70" s="51">
        <f t="shared" si="51"/>
        <v>1.5811388300841898</v>
      </c>
      <c r="G70" s="34">
        <f t="shared" si="52"/>
        <v>2.5000000000000004</v>
      </c>
      <c r="H70" s="37">
        <v>2</v>
      </c>
      <c r="I70" s="51">
        <f t="shared" si="53"/>
        <v>1.5811388300841898</v>
      </c>
      <c r="J70" s="34">
        <f t="shared" si="54"/>
        <v>2.5000000000000004</v>
      </c>
      <c r="K70" s="37">
        <v>2</v>
      </c>
      <c r="L70" s="51">
        <f t="shared" si="55"/>
        <v>1.5811388300841898</v>
      </c>
      <c r="M70" s="34">
        <f t="shared" si="56"/>
        <v>2.5000000000000004</v>
      </c>
      <c r="N70" s="37">
        <v>3</v>
      </c>
      <c r="O70" s="51">
        <f t="shared" si="57"/>
        <v>1.8708286933869707</v>
      </c>
      <c r="P70" s="34">
        <f t="shared" si="58"/>
        <v>3.5</v>
      </c>
      <c r="Q70" s="37">
        <v>4</v>
      </c>
      <c r="R70" s="51">
        <f t="shared" si="59"/>
        <v>2.1213203435596424</v>
      </c>
      <c r="S70" s="34">
        <f t="shared" si="44"/>
        <v>4.4999999999999991</v>
      </c>
      <c r="T70" s="38">
        <v>4</v>
      </c>
      <c r="U70" s="51">
        <f t="shared" si="60"/>
        <v>2.1213203435596424</v>
      </c>
      <c r="V70" s="34">
        <f t="shared" si="45"/>
        <v>4.4999999999999991</v>
      </c>
      <c r="W70" s="37">
        <v>6</v>
      </c>
      <c r="X70" s="51">
        <f t="shared" si="61"/>
        <v>2.5495097567963922</v>
      </c>
      <c r="Y70" s="34">
        <f t="shared" si="62"/>
        <v>6.4999999999999991</v>
      </c>
      <c r="Z70" s="45">
        <f t="shared" si="46"/>
        <v>24</v>
      </c>
      <c r="AA70" s="49">
        <f t="shared" si="47"/>
        <v>14.631140498946806</v>
      </c>
      <c r="AB70" s="35">
        <f t="shared" si="63"/>
        <v>214.07027229992138</v>
      </c>
      <c r="AC70" s="40">
        <f t="shared" si="48"/>
        <v>3</v>
      </c>
      <c r="AD70" s="47">
        <f t="shared" si="48"/>
        <v>1.8288925623683507</v>
      </c>
    </row>
    <row r="71" spans="1:30">
      <c r="A71" s="33">
        <v>10</v>
      </c>
      <c r="B71" s="37">
        <v>1</v>
      </c>
      <c r="C71" s="51">
        <f t="shared" si="49"/>
        <v>1.2247448713915889</v>
      </c>
      <c r="D71" s="43">
        <f t="shared" si="50"/>
        <v>1.4999999999999998</v>
      </c>
      <c r="E71" s="37">
        <v>2</v>
      </c>
      <c r="F71" s="51">
        <f t="shared" si="51"/>
        <v>1.5811388300841898</v>
      </c>
      <c r="G71" s="34">
        <f t="shared" si="52"/>
        <v>2.5000000000000004</v>
      </c>
      <c r="H71" s="37">
        <v>2</v>
      </c>
      <c r="I71" s="51">
        <f t="shared" si="53"/>
        <v>1.5811388300841898</v>
      </c>
      <c r="J71" s="34">
        <f t="shared" si="54"/>
        <v>2.5000000000000004</v>
      </c>
      <c r="K71" s="37">
        <v>3</v>
      </c>
      <c r="L71" s="51">
        <f t="shared" si="55"/>
        <v>1.8708286933869707</v>
      </c>
      <c r="M71" s="34">
        <f t="shared" si="56"/>
        <v>3.5</v>
      </c>
      <c r="N71" s="37">
        <v>5</v>
      </c>
      <c r="O71" s="51">
        <f t="shared" si="57"/>
        <v>2.3452078799117149</v>
      </c>
      <c r="P71" s="34">
        <f t="shared" si="58"/>
        <v>5.5</v>
      </c>
      <c r="Q71" s="37">
        <v>5</v>
      </c>
      <c r="R71" s="51">
        <f t="shared" si="59"/>
        <v>2.3452078799117149</v>
      </c>
      <c r="S71" s="34">
        <f t="shared" si="44"/>
        <v>5.5</v>
      </c>
      <c r="T71" s="38">
        <v>5</v>
      </c>
      <c r="U71" s="51">
        <f t="shared" si="60"/>
        <v>2.3452078799117149</v>
      </c>
      <c r="V71" s="34">
        <f t="shared" si="45"/>
        <v>5.5</v>
      </c>
      <c r="W71" s="37">
        <v>3</v>
      </c>
      <c r="X71" s="51">
        <f t="shared" si="61"/>
        <v>1.8708286933869707</v>
      </c>
      <c r="Y71" s="34">
        <f t="shared" si="62"/>
        <v>3.5</v>
      </c>
      <c r="Z71" s="45">
        <f t="shared" si="46"/>
        <v>26</v>
      </c>
      <c r="AA71" s="49">
        <f t="shared" si="47"/>
        <v>15.164303558069054</v>
      </c>
      <c r="AB71" s="35">
        <f t="shared" si="63"/>
        <v>229.95610240126578</v>
      </c>
      <c r="AC71" s="40">
        <f t="shared" si="48"/>
        <v>3.25</v>
      </c>
      <c r="AD71" s="47">
        <f t="shared" si="48"/>
        <v>1.8955379447586318</v>
      </c>
    </row>
    <row r="72" spans="1:30">
      <c r="A72" s="33">
        <v>11</v>
      </c>
      <c r="B72" s="37">
        <v>2</v>
      </c>
      <c r="C72" s="51">
        <f t="shared" si="49"/>
        <v>1.5811388300841898</v>
      </c>
      <c r="D72" s="43">
        <f t="shared" si="50"/>
        <v>2.5000000000000004</v>
      </c>
      <c r="E72" s="37">
        <v>1</v>
      </c>
      <c r="F72" s="51">
        <f t="shared" si="51"/>
        <v>1.2247448713915889</v>
      </c>
      <c r="G72" s="34">
        <f t="shared" si="52"/>
        <v>1.4999999999999998</v>
      </c>
      <c r="H72" s="37">
        <v>2</v>
      </c>
      <c r="I72" s="51">
        <f t="shared" si="53"/>
        <v>1.5811388300841898</v>
      </c>
      <c r="J72" s="34">
        <f t="shared" si="54"/>
        <v>2.5000000000000004</v>
      </c>
      <c r="K72" s="37">
        <v>3</v>
      </c>
      <c r="L72" s="51">
        <f t="shared" si="55"/>
        <v>1.8708286933869707</v>
      </c>
      <c r="M72" s="34">
        <f t="shared" si="56"/>
        <v>3.5</v>
      </c>
      <c r="N72" s="37">
        <v>4</v>
      </c>
      <c r="O72" s="51">
        <f t="shared" si="57"/>
        <v>2.1213203435596424</v>
      </c>
      <c r="P72" s="34">
        <f t="shared" si="58"/>
        <v>4.4999999999999991</v>
      </c>
      <c r="Q72" s="37">
        <v>5</v>
      </c>
      <c r="R72" s="51">
        <f t="shared" si="59"/>
        <v>2.3452078799117149</v>
      </c>
      <c r="S72" s="34">
        <f t="shared" si="44"/>
        <v>5.5</v>
      </c>
      <c r="T72" s="38">
        <v>3</v>
      </c>
      <c r="U72" s="51">
        <f t="shared" si="60"/>
        <v>1.8708286933869707</v>
      </c>
      <c r="V72" s="34">
        <f t="shared" si="45"/>
        <v>3.5</v>
      </c>
      <c r="W72" s="37">
        <v>6</v>
      </c>
      <c r="X72" s="51">
        <f t="shared" si="61"/>
        <v>2.5495097567963922</v>
      </c>
      <c r="Y72" s="34">
        <f t="shared" si="62"/>
        <v>6.4999999999999991</v>
      </c>
      <c r="Z72" s="45">
        <f t="shared" si="46"/>
        <v>26</v>
      </c>
      <c r="AA72" s="49">
        <f t="shared" si="47"/>
        <v>15.144717898601659</v>
      </c>
      <c r="AB72" s="35">
        <f t="shared" si="63"/>
        <v>229.36248022822545</v>
      </c>
      <c r="AC72" s="40">
        <f t="shared" si="48"/>
        <v>3.25</v>
      </c>
      <c r="AD72" s="47">
        <f t="shared" si="48"/>
        <v>1.8930897373252074</v>
      </c>
    </row>
    <row r="73" spans="1:30">
      <c r="A73" s="33">
        <v>12</v>
      </c>
      <c r="B73" s="37">
        <v>3</v>
      </c>
      <c r="C73" s="51">
        <f t="shared" si="49"/>
        <v>1.8708286933869707</v>
      </c>
      <c r="D73" s="43">
        <f t="shared" si="50"/>
        <v>3.5</v>
      </c>
      <c r="E73" s="37">
        <v>3</v>
      </c>
      <c r="F73" s="51">
        <f t="shared" si="51"/>
        <v>1.8708286933869707</v>
      </c>
      <c r="G73" s="34">
        <f t="shared" si="52"/>
        <v>3.5</v>
      </c>
      <c r="H73" s="37">
        <v>3</v>
      </c>
      <c r="I73" s="51">
        <f t="shared" si="53"/>
        <v>1.8708286933869707</v>
      </c>
      <c r="J73" s="34">
        <f t="shared" si="54"/>
        <v>3.5</v>
      </c>
      <c r="K73" s="37">
        <v>4</v>
      </c>
      <c r="L73" s="51">
        <f t="shared" si="55"/>
        <v>2.1213203435596424</v>
      </c>
      <c r="M73" s="34">
        <f t="shared" si="56"/>
        <v>4.4999999999999991</v>
      </c>
      <c r="N73" s="37">
        <v>5</v>
      </c>
      <c r="O73" s="51">
        <f t="shared" si="57"/>
        <v>2.3452078799117149</v>
      </c>
      <c r="P73" s="34">
        <f t="shared" si="58"/>
        <v>5.5</v>
      </c>
      <c r="Q73" s="37">
        <v>5</v>
      </c>
      <c r="R73" s="51">
        <f t="shared" si="59"/>
        <v>2.3452078799117149</v>
      </c>
      <c r="S73" s="34">
        <f t="shared" si="44"/>
        <v>5.5</v>
      </c>
      <c r="T73" s="38">
        <v>5</v>
      </c>
      <c r="U73" s="51">
        <f t="shared" si="60"/>
        <v>2.3452078799117149</v>
      </c>
      <c r="V73" s="34">
        <f t="shared" si="45"/>
        <v>5.5</v>
      </c>
      <c r="W73" s="37">
        <v>5</v>
      </c>
      <c r="X73" s="51">
        <f t="shared" si="61"/>
        <v>2.3452078799117149</v>
      </c>
      <c r="Y73" s="34">
        <f t="shared" si="62"/>
        <v>5.5</v>
      </c>
      <c r="Z73" s="45">
        <f t="shared" si="46"/>
        <v>33</v>
      </c>
      <c r="AA73" s="49">
        <f t="shared" si="47"/>
        <v>17.114637943367416</v>
      </c>
      <c r="AB73" s="35">
        <f t="shared" si="63"/>
        <v>292.91083193255167</v>
      </c>
      <c r="AC73" s="40">
        <f t="shared" si="48"/>
        <v>4.125</v>
      </c>
      <c r="AD73" s="47">
        <f t="shared" si="48"/>
        <v>2.139329742920927</v>
      </c>
    </row>
    <row r="74" spans="1:30">
      <c r="A74" s="33">
        <v>13</v>
      </c>
      <c r="B74" s="37">
        <v>2</v>
      </c>
      <c r="C74" s="51">
        <f t="shared" si="49"/>
        <v>1.5811388300841898</v>
      </c>
      <c r="D74" s="43">
        <f t="shared" si="50"/>
        <v>2.5000000000000004</v>
      </c>
      <c r="E74" s="37">
        <v>5</v>
      </c>
      <c r="F74" s="51">
        <f t="shared" si="51"/>
        <v>2.3452078799117149</v>
      </c>
      <c r="G74" s="34">
        <f t="shared" si="52"/>
        <v>5.5</v>
      </c>
      <c r="H74" s="37">
        <v>6</v>
      </c>
      <c r="I74" s="51">
        <f t="shared" si="53"/>
        <v>2.5495097567963922</v>
      </c>
      <c r="J74" s="34">
        <f t="shared" si="54"/>
        <v>6.4999999999999991</v>
      </c>
      <c r="K74" s="37">
        <v>4</v>
      </c>
      <c r="L74" s="51">
        <f t="shared" si="55"/>
        <v>2.1213203435596424</v>
      </c>
      <c r="M74" s="34">
        <f t="shared" si="56"/>
        <v>4.4999999999999991</v>
      </c>
      <c r="N74" s="37">
        <v>3</v>
      </c>
      <c r="O74" s="51">
        <f t="shared" si="57"/>
        <v>1.8708286933869707</v>
      </c>
      <c r="P74" s="34">
        <f t="shared" si="58"/>
        <v>3.5</v>
      </c>
      <c r="Q74" s="37">
        <v>1</v>
      </c>
      <c r="R74" s="51">
        <f t="shared" si="59"/>
        <v>1.2247448713915889</v>
      </c>
      <c r="S74" s="34">
        <f t="shared" si="44"/>
        <v>1.4999999999999998</v>
      </c>
      <c r="T74" s="38">
        <v>5</v>
      </c>
      <c r="U74" s="51">
        <f t="shared" si="60"/>
        <v>2.3452078799117149</v>
      </c>
      <c r="V74" s="34">
        <f t="shared" si="45"/>
        <v>5.5</v>
      </c>
      <c r="W74" s="37">
        <v>4</v>
      </c>
      <c r="X74" s="51">
        <f t="shared" si="61"/>
        <v>2.1213203435596424</v>
      </c>
      <c r="Y74" s="34">
        <f t="shared" si="62"/>
        <v>4.4999999999999991</v>
      </c>
      <c r="Z74" s="45">
        <f t="shared" si="46"/>
        <v>30</v>
      </c>
      <c r="AA74" s="49">
        <f t="shared" si="47"/>
        <v>16.159278598601858</v>
      </c>
      <c r="AB74" s="35">
        <f t="shared" si="63"/>
        <v>261.12228482723202</v>
      </c>
      <c r="AC74" s="40">
        <f t="shared" si="48"/>
        <v>3.75</v>
      </c>
      <c r="AD74" s="47">
        <f t="shared" si="48"/>
        <v>2.0199098248252323</v>
      </c>
    </row>
    <row r="75" spans="1:30">
      <c r="A75" s="33">
        <v>14</v>
      </c>
      <c r="B75" s="37">
        <v>2</v>
      </c>
      <c r="C75" s="51">
        <f t="shared" si="49"/>
        <v>1.5811388300841898</v>
      </c>
      <c r="D75" s="43">
        <f t="shared" si="50"/>
        <v>2.5000000000000004</v>
      </c>
      <c r="E75" s="37">
        <v>3</v>
      </c>
      <c r="F75" s="51">
        <f t="shared" si="51"/>
        <v>1.8708286933869707</v>
      </c>
      <c r="G75" s="34">
        <f t="shared" si="52"/>
        <v>3.5</v>
      </c>
      <c r="H75" s="37">
        <v>3</v>
      </c>
      <c r="I75" s="51">
        <f t="shared" si="53"/>
        <v>1.8708286933869707</v>
      </c>
      <c r="J75" s="34">
        <f t="shared" si="54"/>
        <v>3.5</v>
      </c>
      <c r="K75" s="37">
        <v>2</v>
      </c>
      <c r="L75" s="51">
        <f t="shared" si="55"/>
        <v>1.5811388300841898</v>
      </c>
      <c r="M75" s="34">
        <f t="shared" si="56"/>
        <v>2.5000000000000004</v>
      </c>
      <c r="N75" s="37">
        <v>3</v>
      </c>
      <c r="O75" s="51">
        <f t="shared" si="57"/>
        <v>1.8708286933869707</v>
      </c>
      <c r="P75" s="34">
        <f t="shared" si="58"/>
        <v>3.5</v>
      </c>
      <c r="Q75" s="37">
        <v>4</v>
      </c>
      <c r="R75" s="51">
        <f t="shared" si="59"/>
        <v>2.1213203435596424</v>
      </c>
      <c r="S75" s="34">
        <f t="shared" si="44"/>
        <v>4.4999999999999991</v>
      </c>
      <c r="T75" s="38">
        <v>5</v>
      </c>
      <c r="U75" s="51">
        <f t="shared" si="60"/>
        <v>2.3452078799117149</v>
      </c>
      <c r="V75" s="34">
        <f t="shared" si="45"/>
        <v>5.5</v>
      </c>
      <c r="W75" s="37">
        <v>5</v>
      </c>
      <c r="X75" s="51">
        <f t="shared" si="61"/>
        <v>2.3452078799117149</v>
      </c>
      <c r="Y75" s="34">
        <f t="shared" si="62"/>
        <v>5.5</v>
      </c>
      <c r="Z75" s="45">
        <f t="shared" si="46"/>
        <v>27</v>
      </c>
      <c r="AA75" s="49">
        <f t="shared" si="47"/>
        <v>15.586499843712364</v>
      </c>
      <c r="AB75" s="35">
        <f t="shared" si="63"/>
        <v>242.93897737804554</v>
      </c>
      <c r="AC75" s="40">
        <f t="shared" si="48"/>
        <v>3.375</v>
      </c>
      <c r="AD75" s="47">
        <f t="shared" si="48"/>
        <v>1.9483124804640455</v>
      </c>
    </row>
    <row r="76" spans="1:30">
      <c r="A76" s="33">
        <v>15</v>
      </c>
      <c r="B76" s="37">
        <v>2</v>
      </c>
      <c r="C76" s="51">
        <f t="shared" si="49"/>
        <v>1.5811388300841898</v>
      </c>
      <c r="D76" s="43">
        <f t="shared" si="50"/>
        <v>2.5000000000000004</v>
      </c>
      <c r="E76" s="37">
        <v>2</v>
      </c>
      <c r="F76" s="51">
        <f t="shared" si="51"/>
        <v>1.5811388300841898</v>
      </c>
      <c r="G76" s="34">
        <f t="shared" si="52"/>
        <v>2.5000000000000004</v>
      </c>
      <c r="H76" s="37">
        <v>6</v>
      </c>
      <c r="I76" s="51">
        <f t="shared" si="53"/>
        <v>2.5495097567963922</v>
      </c>
      <c r="J76" s="34">
        <f t="shared" si="54"/>
        <v>6.4999999999999991</v>
      </c>
      <c r="K76" s="37">
        <v>3</v>
      </c>
      <c r="L76" s="51">
        <f t="shared" si="55"/>
        <v>1.8708286933869707</v>
      </c>
      <c r="M76" s="34">
        <f t="shared" si="56"/>
        <v>3.5</v>
      </c>
      <c r="N76" s="37">
        <v>3</v>
      </c>
      <c r="O76" s="51">
        <f t="shared" si="57"/>
        <v>1.8708286933869707</v>
      </c>
      <c r="P76" s="34">
        <f t="shared" si="58"/>
        <v>3.5</v>
      </c>
      <c r="Q76" s="37">
        <v>4</v>
      </c>
      <c r="R76" s="51">
        <f t="shared" si="59"/>
        <v>2.1213203435596424</v>
      </c>
      <c r="S76" s="34">
        <f t="shared" si="44"/>
        <v>4.4999999999999991</v>
      </c>
      <c r="T76" s="38">
        <v>5</v>
      </c>
      <c r="U76" s="51">
        <f t="shared" si="60"/>
        <v>2.3452078799117149</v>
      </c>
      <c r="V76" s="34">
        <f t="shared" si="45"/>
        <v>5.5</v>
      </c>
      <c r="W76" s="37">
        <v>5</v>
      </c>
      <c r="X76" s="51">
        <f t="shared" si="61"/>
        <v>2.3452078799117149</v>
      </c>
      <c r="Y76" s="34">
        <f t="shared" si="62"/>
        <v>5.5</v>
      </c>
      <c r="Z76" s="45">
        <f t="shared" si="46"/>
        <v>30</v>
      </c>
      <c r="AA76" s="49">
        <f t="shared" si="47"/>
        <v>16.265180907121785</v>
      </c>
      <c r="AB76" s="35">
        <f t="shared" si="63"/>
        <v>264.55610994139903</v>
      </c>
      <c r="AC76" s="40">
        <f t="shared" si="48"/>
        <v>3.75</v>
      </c>
      <c r="AD76" s="47">
        <f t="shared" si="48"/>
        <v>2.0331476133902231</v>
      </c>
    </row>
    <row r="77" spans="1:30">
      <c r="A77" s="33">
        <v>16</v>
      </c>
      <c r="B77" s="37">
        <v>3</v>
      </c>
      <c r="C77" s="51">
        <f t="shared" si="49"/>
        <v>1.8708286933869707</v>
      </c>
      <c r="D77" s="43">
        <f t="shared" si="50"/>
        <v>3.5</v>
      </c>
      <c r="E77" s="37">
        <v>3</v>
      </c>
      <c r="F77" s="51">
        <f t="shared" si="51"/>
        <v>1.8708286933869707</v>
      </c>
      <c r="G77" s="34">
        <f t="shared" si="52"/>
        <v>3.5</v>
      </c>
      <c r="H77" s="37">
        <v>3</v>
      </c>
      <c r="I77" s="51">
        <f t="shared" si="53"/>
        <v>1.8708286933869707</v>
      </c>
      <c r="J77" s="34">
        <f t="shared" si="54"/>
        <v>3.5</v>
      </c>
      <c r="K77" s="37">
        <v>3</v>
      </c>
      <c r="L77" s="51">
        <f t="shared" si="55"/>
        <v>1.8708286933869707</v>
      </c>
      <c r="M77" s="34">
        <f t="shared" si="56"/>
        <v>3.5</v>
      </c>
      <c r="N77" s="37">
        <v>5</v>
      </c>
      <c r="O77" s="51">
        <f t="shared" si="57"/>
        <v>2.3452078799117149</v>
      </c>
      <c r="P77" s="34">
        <f t="shared" si="58"/>
        <v>5.5</v>
      </c>
      <c r="Q77" s="37">
        <v>5</v>
      </c>
      <c r="R77" s="51">
        <f t="shared" si="59"/>
        <v>2.3452078799117149</v>
      </c>
      <c r="S77" s="34">
        <f t="shared" si="44"/>
        <v>5.5</v>
      </c>
      <c r="T77" s="38">
        <v>4</v>
      </c>
      <c r="U77" s="51">
        <f t="shared" si="60"/>
        <v>2.1213203435596424</v>
      </c>
      <c r="V77" s="34">
        <f t="shared" si="45"/>
        <v>4.4999999999999991</v>
      </c>
      <c r="W77" s="37">
        <v>5</v>
      </c>
      <c r="X77" s="51">
        <f t="shared" si="61"/>
        <v>2.3452078799117149</v>
      </c>
      <c r="Y77" s="34">
        <f t="shared" si="62"/>
        <v>5.5</v>
      </c>
      <c r="Z77" s="45">
        <f t="shared" si="46"/>
        <v>31</v>
      </c>
      <c r="AA77" s="49">
        <f t="shared" si="47"/>
        <v>16.64025875684267</v>
      </c>
      <c r="AB77" s="35">
        <f t="shared" si="63"/>
        <v>276.89821149467917</v>
      </c>
      <c r="AC77" s="40">
        <f t="shared" si="48"/>
        <v>3.875</v>
      </c>
      <c r="AD77" s="47">
        <f t="shared" si="48"/>
        <v>2.0800323446053337</v>
      </c>
    </row>
    <row r="78" spans="1:30">
      <c r="A78" s="33">
        <v>17</v>
      </c>
      <c r="B78" s="37">
        <v>3</v>
      </c>
      <c r="C78" s="51">
        <f t="shared" si="49"/>
        <v>1.8708286933869707</v>
      </c>
      <c r="D78" s="43">
        <f t="shared" si="50"/>
        <v>3.5</v>
      </c>
      <c r="E78" s="37">
        <v>4</v>
      </c>
      <c r="F78" s="51">
        <f t="shared" si="51"/>
        <v>2.1213203435596424</v>
      </c>
      <c r="G78" s="34">
        <f t="shared" si="52"/>
        <v>4.4999999999999991</v>
      </c>
      <c r="H78" s="37">
        <v>4</v>
      </c>
      <c r="I78" s="51">
        <f t="shared" si="53"/>
        <v>2.1213203435596424</v>
      </c>
      <c r="J78" s="34">
        <f t="shared" si="54"/>
        <v>4.4999999999999991</v>
      </c>
      <c r="K78" s="37">
        <v>3</v>
      </c>
      <c r="L78" s="51">
        <f t="shared" si="55"/>
        <v>1.8708286933869707</v>
      </c>
      <c r="M78" s="34">
        <f t="shared" si="56"/>
        <v>3.5</v>
      </c>
      <c r="N78" s="37">
        <v>4</v>
      </c>
      <c r="O78" s="51">
        <f t="shared" si="57"/>
        <v>2.1213203435596424</v>
      </c>
      <c r="P78" s="34">
        <f t="shared" si="58"/>
        <v>4.4999999999999991</v>
      </c>
      <c r="Q78" s="37">
        <v>4</v>
      </c>
      <c r="R78" s="51">
        <f t="shared" si="59"/>
        <v>2.1213203435596424</v>
      </c>
      <c r="S78" s="34">
        <f t="shared" si="44"/>
        <v>4.4999999999999991</v>
      </c>
      <c r="T78" s="38">
        <v>5</v>
      </c>
      <c r="U78" s="51">
        <f t="shared" si="60"/>
        <v>2.3452078799117149</v>
      </c>
      <c r="V78" s="34">
        <f t="shared" si="45"/>
        <v>5.5</v>
      </c>
      <c r="W78" s="37">
        <v>4</v>
      </c>
      <c r="X78" s="51">
        <f t="shared" si="61"/>
        <v>2.1213203435596424</v>
      </c>
      <c r="Y78" s="34">
        <f t="shared" si="62"/>
        <v>4.4999999999999991</v>
      </c>
      <c r="Z78" s="45">
        <f t="shared" si="46"/>
        <v>31</v>
      </c>
      <c r="AA78" s="49">
        <f t="shared" si="47"/>
        <v>16.693466984483869</v>
      </c>
      <c r="AB78" s="35">
        <f t="shared" si="63"/>
        <v>278.67183996205296</v>
      </c>
      <c r="AC78" s="40">
        <f t="shared" si="48"/>
        <v>3.875</v>
      </c>
      <c r="AD78" s="47">
        <f t="shared" si="48"/>
        <v>2.0866833730604837</v>
      </c>
    </row>
    <row r="79" spans="1:30">
      <c r="A79" s="33">
        <v>18</v>
      </c>
      <c r="B79" s="37">
        <v>5</v>
      </c>
      <c r="C79" s="51">
        <f t="shared" si="49"/>
        <v>2.3452078799117149</v>
      </c>
      <c r="D79" s="43">
        <f t="shared" si="50"/>
        <v>5.5</v>
      </c>
      <c r="E79" s="37">
        <v>4</v>
      </c>
      <c r="F79" s="51">
        <f t="shared" si="51"/>
        <v>2.1213203435596424</v>
      </c>
      <c r="G79" s="34">
        <f t="shared" si="52"/>
        <v>4.4999999999999991</v>
      </c>
      <c r="H79" s="37">
        <v>5</v>
      </c>
      <c r="I79" s="51">
        <f t="shared" si="53"/>
        <v>2.3452078799117149</v>
      </c>
      <c r="J79" s="34">
        <f t="shared" si="54"/>
        <v>5.5</v>
      </c>
      <c r="K79" s="37">
        <v>4</v>
      </c>
      <c r="L79" s="51">
        <f t="shared" si="55"/>
        <v>2.1213203435596424</v>
      </c>
      <c r="M79" s="34">
        <f t="shared" si="56"/>
        <v>4.4999999999999991</v>
      </c>
      <c r="N79" s="37">
        <v>3</v>
      </c>
      <c r="O79" s="51">
        <f t="shared" si="57"/>
        <v>1.8708286933869707</v>
      </c>
      <c r="P79" s="34">
        <f t="shared" si="58"/>
        <v>3.5</v>
      </c>
      <c r="Q79" s="37">
        <v>3</v>
      </c>
      <c r="R79" s="51">
        <f t="shared" si="59"/>
        <v>1.8708286933869707</v>
      </c>
      <c r="S79" s="34">
        <f t="shared" si="44"/>
        <v>3.5</v>
      </c>
      <c r="T79" s="38">
        <v>3</v>
      </c>
      <c r="U79" s="51">
        <f t="shared" si="60"/>
        <v>1.8708286933869707</v>
      </c>
      <c r="V79" s="34">
        <f t="shared" si="45"/>
        <v>3.5</v>
      </c>
      <c r="W79" s="37">
        <v>3</v>
      </c>
      <c r="X79" s="51">
        <f t="shared" si="61"/>
        <v>1.8708286933869707</v>
      </c>
      <c r="Y79" s="34">
        <f t="shared" si="62"/>
        <v>3.5</v>
      </c>
      <c r="Z79" s="45">
        <f t="shared" si="46"/>
        <v>30</v>
      </c>
      <c r="AA79" s="49">
        <f t="shared" si="47"/>
        <v>16.416371220490596</v>
      </c>
      <c r="AB79" s="35">
        <f t="shared" si="63"/>
        <v>269.49724404895193</v>
      </c>
      <c r="AC79" s="40">
        <f t="shared" si="48"/>
        <v>3.75</v>
      </c>
      <c r="AD79" s="47">
        <f t="shared" si="48"/>
        <v>2.0520464025613245</v>
      </c>
    </row>
    <row r="80" spans="1:30">
      <c r="A80" s="33">
        <v>19</v>
      </c>
      <c r="B80" s="37">
        <v>1</v>
      </c>
      <c r="C80" s="51">
        <f t="shared" si="49"/>
        <v>1.2247448713915889</v>
      </c>
      <c r="D80" s="43">
        <f t="shared" si="50"/>
        <v>1.4999999999999998</v>
      </c>
      <c r="E80" s="37">
        <v>2</v>
      </c>
      <c r="F80" s="51">
        <f t="shared" si="51"/>
        <v>1.5811388300841898</v>
      </c>
      <c r="G80" s="34">
        <f t="shared" si="52"/>
        <v>2.5000000000000004</v>
      </c>
      <c r="H80" s="37">
        <v>2</v>
      </c>
      <c r="I80" s="51">
        <f t="shared" si="53"/>
        <v>1.5811388300841898</v>
      </c>
      <c r="J80" s="34">
        <f t="shared" si="54"/>
        <v>2.5000000000000004</v>
      </c>
      <c r="K80" s="37">
        <v>4</v>
      </c>
      <c r="L80" s="51">
        <f t="shared" si="55"/>
        <v>2.1213203435596424</v>
      </c>
      <c r="M80" s="34">
        <f t="shared" si="56"/>
        <v>4.4999999999999991</v>
      </c>
      <c r="N80" s="37">
        <v>6</v>
      </c>
      <c r="O80" s="51">
        <f t="shared" si="57"/>
        <v>2.5495097567963922</v>
      </c>
      <c r="P80" s="34">
        <f t="shared" si="58"/>
        <v>6.4999999999999991</v>
      </c>
      <c r="Q80" s="37">
        <v>5</v>
      </c>
      <c r="R80" s="51">
        <f t="shared" si="59"/>
        <v>2.3452078799117149</v>
      </c>
      <c r="S80" s="34">
        <f t="shared" si="44"/>
        <v>5.5</v>
      </c>
      <c r="T80" s="38">
        <v>3</v>
      </c>
      <c r="U80" s="51">
        <f t="shared" si="60"/>
        <v>1.8708286933869707</v>
      </c>
      <c r="V80" s="34">
        <f t="shared" si="45"/>
        <v>3.5</v>
      </c>
      <c r="W80" s="37">
        <v>6</v>
      </c>
      <c r="X80" s="51">
        <f t="shared" si="61"/>
        <v>2.5495097567963922</v>
      </c>
      <c r="Y80" s="34">
        <f t="shared" si="62"/>
        <v>6.4999999999999991</v>
      </c>
      <c r="Z80" s="45">
        <f t="shared" si="46"/>
        <v>29</v>
      </c>
      <c r="AA80" s="49">
        <f t="shared" si="47"/>
        <v>15.82339896201108</v>
      </c>
      <c r="AB80" s="35">
        <f t="shared" si="63"/>
        <v>250.37995471097332</v>
      </c>
      <c r="AC80" s="40">
        <f t="shared" si="48"/>
        <v>3.625</v>
      </c>
      <c r="AD80" s="47">
        <f t="shared" si="48"/>
        <v>1.977924870251385</v>
      </c>
    </row>
    <row r="81" spans="1:30">
      <c r="A81" s="33">
        <v>20</v>
      </c>
      <c r="B81" s="37">
        <v>2</v>
      </c>
      <c r="C81" s="51">
        <f t="shared" si="49"/>
        <v>1.5811388300841898</v>
      </c>
      <c r="D81" s="43">
        <f t="shared" si="50"/>
        <v>2.5000000000000004</v>
      </c>
      <c r="E81" s="37">
        <v>3</v>
      </c>
      <c r="F81" s="51">
        <f t="shared" si="51"/>
        <v>1.8708286933869707</v>
      </c>
      <c r="G81" s="34">
        <f t="shared" si="52"/>
        <v>3.5</v>
      </c>
      <c r="H81" s="37">
        <v>4</v>
      </c>
      <c r="I81" s="51">
        <f t="shared" si="53"/>
        <v>2.1213203435596424</v>
      </c>
      <c r="J81" s="34">
        <f t="shared" si="54"/>
        <v>4.4999999999999991</v>
      </c>
      <c r="K81" s="37">
        <v>5</v>
      </c>
      <c r="L81" s="51">
        <f t="shared" si="55"/>
        <v>2.3452078799117149</v>
      </c>
      <c r="M81" s="34">
        <f t="shared" si="56"/>
        <v>5.5</v>
      </c>
      <c r="N81" s="37">
        <v>2</v>
      </c>
      <c r="O81" s="51">
        <f t="shared" si="57"/>
        <v>1.5811388300841898</v>
      </c>
      <c r="P81" s="34">
        <f t="shared" si="58"/>
        <v>2.5000000000000004</v>
      </c>
      <c r="Q81" s="37">
        <v>2</v>
      </c>
      <c r="R81" s="51">
        <f t="shared" si="59"/>
        <v>1.5811388300841898</v>
      </c>
      <c r="S81" s="34">
        <f t="shared" si="44"/>
        <v>2.5000000000000004</v>
      </c>
      <c r="T81" s="38">
        <v>3</v>
      </c>
      <c r="U81" s="51">
        <f t="shared" si="60"/>
        <v>1.8708286933869707</v>
      </c>
      <c r="V81" s="34">
        <f t="shared" si="45"/>
        <v>3.5</v>
      </c>
      <c r="W81" s="37">
        <v>3</v>
      </c>
      <c r="X81" s="51">
        <f t="shared" si="61"/>
        <v>1.8708286933869707</v>
      </c>
      <c r="Y81" s="34">
        <f t="shared" si="62"/>
        <v>3.5</v>
      </c>
      <c r="Z81" s="45">
        <f t="shared" si="46"/>
        <v>24</v>
      </c>
      <c r="AA81" s="49">
        <f t="shared" si="47"/>
        <v>14.822430793884838</v>
      </c>
      <c r="AB81" s="35">
        <f t="shared" si="63"/>
        <v>219.70445463950549</v>
      </c>
      <c r="AC81" s="40">
        <f t="shared" si="48"/>
        <v>3</v>
      </c>
      <c r="AD81" s="47">
        <f t="shared" si="48"/>
        <v>1.8528038492356047</v>
      </c>
    </row>
    <row r="82" spans="1:30">
      <c r="A82" s="52" t="s">
        <v>23</v>
      </c>
      <c r="B82" s="52">
        <f>SUM(B62:B81)</f>
        <v>43</v>
      </c>
      <c r="C82" s="52">
        <f t="shared" ref="C82:AD82" si="64">SUM(C62:C81)</f>
        <v>31.947422866042295</v>
      </c>
      <c r="D82" s="52">
        <f t="shared" si="64"/>
        <v>53</v>
      </c>
      <c r="E82" s="52">
        <f t="shared" si="64"/>
        <v>56</v>
      </c>
      <c r="F82" s="52">
        <f t="shared" si="64"/>
        <v>35.796810504196692</v>
      </c>
      <c r="G82" s="52">
        <f t="shared" si="64"/>
        <v>66</v>
      </c>
      <c r="H82" s="52">
        <f t="shared" si="64"/>
        <v>70</v>
      </c>
      <c r="I82" s="52">
        <f t="shared" si="64"/>
        <v>39.4413153155391</v>
      </c>
      <c r="J82" s="52">
        <f t="shared" si="64"/>
        <v>80</v>
      </c>
      <c r="K82" s="52">
        <f t="shared" si="64"/>
        <v>70</v>
      </c>
      <c r="L82" s="52">
        <f t="shared" si="64"/>
        <v>39.789885715564722</v>
      </c>
      <c r="M82" s="52">
        <f t="shared" si="64"/>
        <v>80</v>
      </c>
      <c r="N82" s="52">
        <f t="shared" si="64"/>
        <v>78</v>
      </c>
      <c r="O82" s="52">
        <f t="shared" si="64"/>
        <v>41.568418801267107</v>
      </c>
      <c r="P82" s="52">
        <f t="shared" si="64"/>
        <v>88</v>
      </c>
      <c r="Q82" s="52">
        <f t="shared" si="64"/>
        <v>81</v>
      </c>
      <c r="R82" s="52">
        <f t="shared" si="64"/>
        <v>42.081458126729345</v>
      </c>
      <c r="S82" s="52">
        <f t="shared" si="64"/>
        <v>91</v>
      </c>
      <c r="T82" s="52">
        <f t="shared" si="64"/>
        <v>84</v>
      </c>
      <c r="U82" s="52">
        <f t="shared" si="64"/>
        <v>43.16233233367754</v>
      </c>
      <c r="V82" s="52">
        <f t="shared" si="64"/>
        <v>94</v>
      </c>
      <c r="W82" s="52">
        <f t="shared" si="64"/>
        <v>94</v>
      </c>
      <c r="X82" s="52">
        <f t="shared" si="64"/>
        <v>45.356487627502482</v>
      </c>
      <c r="Y82" s="52">
        <f t="shared" si="64"/>
        <v>104</v>
      </c>
      <c r="Z82" s="52">
        <f t="shared" si="64"/>
        <v>576</v>
      </c>
      <c r="AA82" s="52">
        <f t="shared" si="64"/>
        <v>319.14413129051928</v>
      </c>
      <c r="AB82" s="52">
        <f t="shared" si="64"/>
        <v>5103.6232369747831</v>
      </c>
      <c r="AC82" s="52">
        <f t="shared" si="64"/>
        <v>72</v>
      </c>
      <c r="AD82" s="52">
        <f t="shared" si="64"/>
        <v>39.89301641131491</v>
      </c>
    </row>
    <row r="83" spans="1:30">
      <c r="A83" s="53" t="s">
        <v>29</v>
      </c>
      <c r="B83" s="54">
        <f>AVERAGE(B62:B81)</f>
        <v>2.15</v>
      </c>
      <c r="C83" s="54">
        <f t="shared" ref="C83:AD83" si="65">AVERAGE(C62:C81)</f>
        <v>1.5973711433021147</v>
      </c>
      <c r="D83" s="54">
        <f t="shared" si="65"/>
        <v>2.65</v>
      </c>
      <c r="E83" s="54">
        <f t="shared" si="65"/>
        <v>2.8</v>
      </c>
      <c r="F83" s="54">
        <f t="shared" si="65"/>
        <v>1.7898405252098346</v>
      </c>
      <c r="G83" s="54">
        <f t="shared" si="65"/>
        <v>3.3</v>
      </c>
      <c r="H83" s="54">
        <f t="shared" si="65"/>
        <v>3.5</v>
      </c>
      <c r="I83" s="54">
        <f t="shared" si="65"/>
        <v>1.9720657657769549</v>
      </c>
      <c r="J83" s="54">
        <f t="shared" si="65"/>
        <v>4</v>
      </c>
      <c r="K83" s="54">
        <f t="shared" si="65"/>
        <v>3.5</v>
      </c>
      <c r="L83" s="54">
        <f t="shared" si="65"/>
        <v>1.9894942857782361</v>
      </c>
      <c r="M83" s="54">
        <f t="shared" si="65"/>
        <v>4</v>
      </c>
      <c r="N83" s="54">
        <f t="shared" si="65"/>
        <v>3.9</v>
      </c>
      <c r="O83" s="54">
        <f t="shared" si="65"/>
        <v>2.0784209400633555</v>
      </c>
      <c r="P83" s="54">
        <f t="shared" si="65"/>
        <v>4.4000000000000004</v>
      </c>
      <c r="Q83" s="54">
        <f t="shared" si="65"/>
        <v>4.05</v>
      </c>
      <c r="R83" s="54">
        <f t="shared" si="65"/>
        <v>2.1040729063364672</v>
      </c>
      <c r="S83" s="54">
        <f t="shared" si="65"/>
        <v>4.55</v>
      </c>
      <c r="T83" s="54">
        <f t="shared" si="65"/>
        <v>4.2</v>
      </c>
      <c r="U83" s="54">
        <f t="shared" si="65"/>
        <v>2.158116616683877</v>
      </c>
      <c r="V83" s="54">
        <f t="shared" si="65"/>
        <v>4.7</v>
      </c>
      <c r="W83" s="54">
        <f t="shared" si="65"/>
        <v>4.7</v>
      </c>
      <c r="X83" s="54">
        <f t="shared" si="65"/>
        <v>2.267824381375124</v>
      </c>
      <c r="Y83" s="54">
        <f t="shared" si="65"/>
        <v>5.2</v>
      </c>
      <c r="Z83" s="54">
        <f t="shared" si="65"/>
        <v>28.8</v>
      </c>
      <c r="AA83" s="54">
        <f t="shared" si="65"/>
        <v>15.957206564525965</v>
      </c>
      <c r="AB83" s="54">
        <f t="shared" si="65"/>
        <v>255.18116184873915</v>
      </c>
      <c r="AC83" s="54">
        <f t="shared" si="65"/>
        <v>3.6</v>
      </c>
      <c r="AD83" s="54">
        <f t="shared" si="65"/>
        <v>1.9946508205657456</v>
      </c>
    </row>
    <row r="86" spans="1:30" ht="15.75">
      <c r="A86" s="144" t="s">
        <v>43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00"/>
    </row>
    <row r="87" spans="1:30" ht="15.75">
      <c r="A87" s="145" t="s">
        <v>44</v>
      </c>
      <c r="B87" s="146"/>
      <c r="C87" s="149" t="s">
        <v>45</v>
      </c>
      <c r="D87" s="149"/>
      <c r="E87" s="149"/>
      <c r="F87" s="149"/>
      <c r="G87" s="149"/>
      <c r="H87" s="149"/>
      <c r="I87" s="149"/>
      <c r="J87" s="120"/>
      <c r="K87" s="150" t="s">
        <v>46</v>
      </c>
    </row>
    <row r="88" spans="1:30">
      <c r="A88" s="147"/>
      <c r="B88" s="148"/>
      <c r="C88" s="56" t="s">
        <v>15</v>
      </c>
      <c r="D88" s="101" t="s">
        <v>17</v>
      </c>
      <c r="E88" s="101" t="s">
        <v>11</v>
      </c>
      <c r="F88" s="101" t="s">
        <v>13</v>
      </c>
      <c r="G88" s="101" t="s">
        <v>18</v>
      </c>
      <c r="H88" s="101" t="s">
        <v>10</v>
      </c>
      <c r="I88" s="101" t="s">
        <v>14</v>
      </c>
      <c r="J88" s="101" t="s">
        <v>16</v>
      </c>
      <c r="K88" s="151"/>
    </row>
    <row r="89" spans="1:30" ht="15.75">
      <c r="A89" s="153">
        <v>1</v>
      </c>
      <c r="B89" s="154"/>
      <c r="C89" s="58">
        <f>B27</f>
        <v>2.4500000000000002</v>
      </c>
      <c r="D89" s="58">
        <f>E27</f>
        <v>3.05</v>
      </c>
      <c r="E89" s="58">
        <f>H27</f>
        <v>4.05</v>
      </c>
      <c r="F89" s="58">
        <f>K27</f>
        <v>3.45</v>
      </c>
      <c r="G89" s="58">
        <f>N27</f>
        <v>3.75</v>
      </c>
      <c r="H89" s="58">
        <f>Q27</f>
        <v>3.4</v>
      </c>
      <c r="I89" s="58">
        <f>T27</f>
        <v>4.3</v>
      </c>
      <c r="J89" s="58">
        <f>W27</f>
        <v>4.6500000000000004</v>
      </c>
      <c r="K89" s="58">
        <f>SUM(C89:J89)</f>
        <v>29.1</v>
      </c>
    </row>
    <row r="90" spans="1:30" ht="15.75">
      <c r="A90" s="152">
        <v>2</v>
      </c>
      <c r="B90" s="152"/>
      <c r="C90" s="58">
        <f>B55</f>
        <v>1.9</v>
      </c>
      <c r="D90" s="58">
        <f>E55</f>
        <v>2.95</v>
      </c>
      <c r="E90" s="58">
        <f>H55</f>
        <v>4.05</v>
      </c>
      <c r="F90" s="58">
        <f>K55</f>
        <v>3.75</v>
      </c>
      <c r="G90" s="58">
        <f>N55</f>
        <v>3.6</v>
      </c>
      <c r="H90" s="58">
        <f>Q55</f>
        <v>3.65</v>
      </c>
      <c r="I90" s="58">
        <f>T55</f>
        <v>4.4000000000000004</v>
      </c>
      <c r="J90" s="58">
        <f>W55</f>
        <v>4.8</v>
      </c>
      <c r="K90" s="58">
        <f>SUM(C90:J90)</f>
        <v>29.099999999999998</v>
      </c>
    </row>
    <row r="91" spans="1:30" ht="15.75">
      <c r="A91" s="152">
        <v>3</v>
      </c>
      <c r="B91" s="152"/>
      <c r="C91" s="58">
        <f>B83</f>
        <v>2.15</v>
      </c>
      <c r="D91" s="58">
        <f>E83</f>
        <v>2.8</v>
      </c>
      <c r="E91" s="58">
        <f>H83</f>
        <v>3.5</v>
      </c>
      <c r="F91" s="58">
        <f>K83</f>
        <v>3.5</v>
      </c>
      <c r="G91" s="58">
        <f>N83</f>
        <v>3.9</v>
      </c>
      <c r="H91" s="58">
        <f>Q83</f>
        <v>4.05</v>
      </c>
      <c r="I91" s="58">
        <f>T83</f>
        <v>4.2</v>
      </c>
      <c r="J91" s="58">
        <f>W83</f>
        <v>4.7</v>
      </c>
      <c r="K91" s="58">
        <f>SUM(C91:J91)</f>
        <v>28.799999999999997</v>
      </c>
    </row>
    <row r="92" spans="1:30" ht="15.75">
      <c r="A92" s="155" t="s">
        <v>47</v>
      </c>
      <c r="B92" s="156"/>
      <c r="C92" s="59">
        <f>SUM(C89:C91)</f>
        <v>6.5</v>
      </c>
      <c r="D92" s="59">
        <f t="shared" ref="D92:K92" si="66">SUM(D89:D91)</f>
        <v>8.8000000000000007</v>
      </c>
      <c r="E92" s="59">
        <f t="shared" si="66"/>
        <v>11.6</v>
      </c>
      <c r="F92" s="59">
        <f t="shared" si="66"/>
        <v>10.7</v>
      </c>
      <c r="G92" s="59">
        <f t="shared" si="66"/>
        <v>11.25</v>
      </c>
      <c r="H92" s="59">
        <f t="shared" si="66"/>
        <v>11.1</v>
      </c>
      <c r="I92" s="59">
        <f t="shared" si="66"/>
        <v>12.899999999999999</v>
      </c>
      <c r="J92" s="59">
        <f t="shared" si="66"/>
        <v>14.149999999999999</v>
      </c>
      <c r="K92" s="59">
        <f t="shared" si="66"/>
        <v>87</v>
      </c>
    </row>
    <row r="93" spans="1:30" ht="15.75">
      <c r="A93" s="157" t="s">
        <v>29</v>
      </c>
      <c r="B93" s="157"/>
      <c r="C93" s="59">
        <f>AVERAGE(C89:C91)</f>
        <v>2.1666666666666665</v>
      </c>
      <c r="D93" s="59">
        <f t="shared" ref="D93:K93" si="67">AVERAGE(D89:D91)</f>
        <v>2.9333333333333336</v>
      </c>
      <c r="E93" s="59">
        <f t="shared" si="67"/>
        <v>3.8666666666666667</v>
      </c>
      <c r="F93" s="59">
        <f t="shared" si="67"/>
        <v>3.5666666666666664</v>
      </c>
      <c r="G93" s="59">
        <f t="shared" si="67"/>
        <v>3.75</v>
      </c>
      <c r="H93" s="59">
        <f t="shared" si="67"/>
        <v>3.6999999999999997</v>
      </c>
      <c r="I93" s="59">
        <f t="shared" si="67"/>
        <v>4.3</v>
      </c>
      <c r="J93" s="59">
        <f t="shared" si="67"/>
        <v>4.7166666666666659</v>
      </c>
      <c r="K93" s="59">
        <f t="shared" si="67"/>
        <v>29</v>
      </c>
    </row>
    <row r="95" spans="1:30" ht="15.75">
      <c r="A95" s="144" t="s">
        <v>48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00"/>
    </row>
    <row r="96" spans="1:30" ht="15.75">
      <c r="A96" s="145" t="s">
        <v>44</v>
      </c>
      <c r="B96" s="146"/>
      <c r="C96" s="149" t="s">
        <v>45</v>
      </c>
      <c r="D96" s="149"/>
      <c r="E96" s="149"/>
      <c r="F96" s="149"/>
      <c r="G96" s="149"/>
      <c r="H96" s="149"/>
      <c r="I96" s="149"/>
      <c r="J96" s="120"/>
      <c r="K96" s="150" t="s">
        <v>46</v>
      </c>
    </row>
    <row r="97" spans="1:14">
      <c r="A97" s="147"/>
      <c r="B97" s="148"/>
      <c r="C97" s="56" t="s">
        <v>15</v>
      </c>
      <c r="D97" s="101" t="s">
        <v>17</v>
      </c>
      <c r="E97" s="101" t="s">
        <v>11</v>
      </c>
      <c r="F97" s="101" t="s">
        <v>13</v>
      </c>
      <c r="G97" s="101" t="s">
        <v>18</v>
      </c>
      <c r="H97" s="101" t="s">
        <v>10</v>
      </c>
      <c r="I97" s="101" t="s">
        <v>14</v>
      </c>
      <c r="J97" s="101" t="s">
        <v>16</v>
      </c>
      <c r="K97" s="151"/>
      <c r="M97" s="63" t="s">
        <v>49</v>
      </c>
      <c r="N97">
        <v>8</v>
      </c>
    </row>
    <row r="98" spans="1:14" ht="15.75">
      <c r="A98" s="153">
        <v>1</v>
      </c>
      <c r="B98" s="154"/>
      <c r="C98" s="58">
        <f>C27</f>
        <v>1.6817786635148788</v>
      </c>
      <c r="D98" s="58">
        <f>F27</f>
        <v>1.8597184638355047</v>
      </c>
      <c r="E98" s="58">
        <f>I27</f>
        <v>2.1146644818982261</v>
      </c>
      <c r="F98" s="58">
        <f>L27</f>
        <v>1.9674502769446565</v>
      </c>
      <c r="G98" s="58">
        <f>O27</f>
        <v>2.0467977202670498</v>
      </c>
      <c r="H98" s="58">
        <f>R27</f>
        <v>1.9519400676744261</v>
      </c>
      <c r="I98" s="58">
        <f>U27</f>
        <v>2.1818355760101138</v>
      </c>
      <c r="J98" s="58">
        <f>X27</f>
        <v>2.2552984541567245</v>
      </c>
      <c r="K98" s="58">
        <f>SUM(C98:J98)</f>
        <v>16.059483704301581</v>
      </c>
      <c r="M98" s="66" t="s">
        <v>50</v>
      </c>
      <c r="N98">
        <v>3</v>
      </c>
    </row>
    <row r="99" spans="1:14" ht="15.75">
      <c r="A99" s="152">
        <v>2</v>
      </c>
      <c r="B99" s="152"/>
      <c r="C99" s="58">
        <f>C55</f>
        <v>1.5215683842849728</v>
      </c>
      <c r="D99" s="58">
        <f>F55</f>
        <v>1.8386342085532039</v>
      </c>
      <c r="E99" s="58">
        <f>I55</f>
        <v>2.0995467952711118</v>
      </c>
      <c r="F99" s="58">
        <f>L55</f>
        <v>2.042877898954039</v>
      </c>
      <c r="G99" s="58">
        <f>O55</f>
        <v>2.0010347521072331</v>
      </c>
      <c r="H99" s="58">
        <f>R55</f>
        <v>2.0019871313709721</v>
      </c>
      <c r="I99" s="58">
        <f>U55</f>
        <v>2.2068847410273813</v>
      </c>
      <c r="J99" s="58">
        <f>X55</f>
        <v>2.280695053395152</v>
      </c>
      <c r="K99" s="58">
        <f>SUM(C99:J99)</f>
        <v>15.993228964964068</v>
      </c>
      <c r="M99" t="s">
        <v>51</v>
      </c>
      <c r="N99">
        <f>(N97*N98)</f>
        <v>24</v>
      </c>
    </row>
    <row r="100" spans="1:14" ht="15.75">
      <c r="A100" s="152">
        <v>3</v>
      </c>
      <c r="B100" s="152"/>
      <c r="C100" s="58">
        <f>C83</f>
        <v>1.5973711433021147</v>
      </c>
      <c r="D100" s="58">
        <f>F83</f>
        <v>1.7898405252098346</v>
      </c>
      <c r="E100" s="58">
        <f>I83</f>
        <v>1.9720657657769549</v>
      </c>
      <c r="F100" s="58">
        <f>L83</f>
        <v>1.9894942857782361</v>
      </c>
      <c r="G100" s="58">
        <f>O83</f>
        <v>2.0784209400633555</v>
      </c>
      <c r="H100" s="58">
        <f>R83</f>
        <v>2.1040729063364672</v>
      </c>
      <c r="I100" s="58">
        <f>U83</f>
        <v>2.158116616683877</v>
      </c>
      <c r="J100" s="58">
        <f>X83</f>
        <v>2.267824381375124</v>
      </c>
      <c r="K100" s="58">
        <f>SUM(C100:J100)</f>
        <v>15.957206564525965</v>
      </c>
    </row>
    <row r="101" spans="1:14" ht="15.75">
      <c r="A101" s="155" t="s">
        <v>47</v>
      </c>
      <c r="B101" s="156"/>
      <c r="C101" s="59">
        <f>SUM(C98:C100)</f>
        <v>4.8007181911019661</v>
      </c>
      <c r="D101" s="59">
        <f t="shared" ref="D101:K101" si="68">SUM(D98:D100)</f>
        <v>5.4881931975985427</v>
      </c>
      <c r="E101" s="59">
        <f t="shared" si="68"/>
        <v>6.1862770429462923</v>
      </c>
      <c r="F101" s="59">
        <f t="shared" si="68"/>
        <v>5.9998224616769322</v>
      </c>
      <c r="G101" s="59">
        <f t="shared" si="68"/>
        <v>6.1262534124376389</v>
      </c>
      <c r="H101" s="59">
        <f t="shared" si="68"/>
        <v>6.0580001053818648</v>
      </c>
      <c r="I101" s="59">
        <f t="shared" si="68"/>
        <v>6.5468369337213721</v>
      </c>
      <c r="J101" s="59">
        <f t="shared" si="68"/>
        <v>6.803817888927</v>
      </c>
      <c r="K101" s="59">
        <f t="shared" si="68"/>
        <v>48.009919233791607</v>
      </c>
    </row>
    <row r="102" spans="1:14" ht="15.75">
      <c r="A102" s="157" t="s">
        <v>29</v>
      </c>
      <c r="B102" s="157"/>
      <c r="C102" s="59">
        <f>AVERAGE(C98:C100)</f>
        <v>1.6002393970339888</v>
      </c>
      <c r="D102" s="59">
        <f t="shared" ref="D102:K102" si="69">AVERAGE(D98:D100)</f>
        <v>1.8293977325328477</v>
      </c>
      <c r="E102" s="59">
        <f t="shared" si="69"/>
        <v>2.0620923476487643</v>
      </c>
      <c r="F102" s="59">
        <f t="shared" si="69"/>
        <v>1.9999408205589775</v>
      </c>
      <c r="G102" s="59">
        <f t="shared" si="69"/>
        <v>2.0420844708125463</v>
      </c>
      <c r="H102" s="59">
        <f t="shared" si="69"/>
        <v>2.0193333684606216</v>
      </c>
      <c r="I102" s="59">
        <f t="shared" si="69"/>
        <v>2.1822789779071239</v>
      </c>
      <c r="J102" s="59">
        <f t="shared" si="69"/>
        <v>2.2679392963090002</v>
      </c>
      <c r="K102" s="59">
        <f t="shared" si="69"/>
        <v>16.003306411263868</v>
      </c>
    </row>
    <row r="105" spans="1:14" ht="15.75">
      <c r="A105" s="64" t="s">
        <v>52</v>
      </c>
      <c r="B105" s="108"/>
      <c r="D105">
        <v>96.039599999999993</v>
      </c>
    </row>
    <row r="106" spans="1:14" ht="15.75">
      <c r="A106" s="64" t="s">
        <v>53</v>
      </c>
      <c r="B106" s="108"/>
      <c r="D106">
        <v>0.95050000000000001</v>
      </c>
    </row>
    <row r="107" spans="1:14" ht="15.75">
      <c r="A107" s="64" t="s">
        <v>54</v>
      </c>
      <c r="B107" s="108"/>
      <c r="D107">
        <v>1E-3</v>
      </c>
    </row>
    <row r="108" spans="1:14" ht="15.75">
      <c r="A108" s="64" t="s">
        <v>55</v>
      </c>
      <c r="B108" s="108"/>
      <c r="D108">
        <v>0.94010000000000005</v>
      </c>
    </row>
    <row r="109" spans="1:14" ht="15.75">
      <c r="A109" s="64" t="s">
        <v>56</v>
      </c>
      <c r="B109" s="104"/>
      <c r="C109" s="65"/>
      <c r="D109">
        <v>9.4000000000000004E-3</v>
      </c>
    </row>
    <row r="111" spans="1:14" ht="15.75">
      <c r="A111" s="67" t="s">
        <v>57</v>
      </c>
      <c r="B111" s="68"/>
      <c r="C111" s="67"/>
      <c r="D111" s="67"/>
      <c r="E111" s="67"/>
      <c r="F111" s="67"/>
    </row>
    <row r="112" spans="1:14">
      <c r="A112" s="158" t="s">
        <v>58</v>
      </c>
      <c r="B112" s="158" t="s">
        <v>59</v>
      </c>
      <c r="C112" s="159" t="s">
        <v>60</v>
      </c>
      <c r="D112" s="159" t="s">
        <v>61</v>
      </c>
      <c r="E112" s="162" t="s">
        <v>62</v>
      </c>
      <c r="F112" s="163" t="s">
        <v>63</v>
      </c>
    </row>
    <row r="113" spans="1:21">
      <c r="A113" s="158"/>
      <c r="B113" s="158"/>
      <c r="C113" s="159"/>
      <c r="D113" s="159"/>
      <c r="E113" s="162"/>
      <c r="F113" s="164"/>
    </row>
    <row r="114" spans="1:21" ht="15.75">
      <c r="A114" s="69" t="s">
        <v>64</v>
      </c>
      <c r="B114" s="69">
        <f>N98-1</f>
        <v>2</v>
      </c>
      <c r="C114" s="77">
        <f>D107</f>
        <v>1E-3</v>
      </c>
      <c r="D114" s="77">
        <f>C114/B114</f>
        <v>5.0000000000000001E-4</v>
      </c>
      <c r="E114" s="74">
        <f>D114/D116</f>
        <v>0.74468085106382986</v>
      </c>
      <c r="F114" s="72">
        <v>3.47</v>
      </c>
    </row>
    <row r="115" spans="1:21" ht="15.75">
      <c r="A115" s="69" t="s">
        <v>65</v>
      </c>
      <c r="B115" s="70">
        <f>N97-1</f>
        <v>7</v>
      </c>
      <c r="C115" s="109">
        <f>D108</f>
        <v>0.94010000000000005</v>
      </c>
      <c r="D115" s="77">
        <f>C115/B115</f>
        <v>0.1343</v>
      </c>
      <c r="E115" s="75">
        <f>D115/D116</f>
        <v>200.02127659574469</v>
      </c>
      <c r="F115" s="73">
        <v>2.76</v>
      </c>
    </row>
    <row r="116" spans="1:21" ht="15.75">
      <c r="A116" s="70" t="s">
        <v>66</v>
      </c>
      <c r="B116" s="70">
        <f>B114*B115</f>
        <v>14</v>
      </c>
      <c r="C116" s="109">
        <f>D109</f>
        <v>9.4000000000000004E-3</v>
      </c>
      <c r="D116" s="77">
        <f>C116/B116</f>
        <v>6.7142857142857141E-4</v>
      </c>
      <c r="E116" s="76"/>
      <c r="F116" s="76"/>
    </row>
    <row r="117" spans="1:21" ht="15.75">
      <c r="A117" s="70" t="s">
        <v>67</v>
      </c>
      <c r="B117" s="70">
        <f>SUM(B114:B116)</f>
        <v>23</v>
      </c>
      <c r="C117" s="109">
        <f>D106</f>
        <v>0.95050000000000001</v>
      </c>
      <c r="D117" s="71"/>
      <c r="E117" s="71"/>
      <c r="F117" s="71"/>
    </row>
    <row r="119" spans="1:21" ht="15.75">
      <c r="A119" s="78" t="s">
        <v>68</v>
      </c>
      <c r="B119">
        <v>1.4999999999999999E-2</v>
      </c>
    </row>
    <row r="121" spans="1:21">
      <c r="A121" s="79" t="s">
        <v>69</v>
      </c>
      <c r="B121" s="79"/>
      <c r="C121" s="80"/>
      <c r="D121" s="81"/>
      <c r="E121" s="79"/>
      <c r="F121" s="79"/>
      <c r="G121" s="79"/>
      <c r="H121" s="79"/>
      <c r="I121" s="82"/>
      <c r="N121" s="83"/>
    </row>
    <row r="122" spans="1:21">
      <c r="A122" s="165" t="s">
        <v>70</v>
      </c>
      <c r="B122" s="165" t="s">
        <v>71</v>
      </c>
      <c r="C122" s="165" t="s">
        <v>72</v>
      </c>
      <c r="D122" s="166" t="s">
        <v>73</v>
      </c>
      <c r="E122" s="167" t="s">
        <v>65</v>
      </c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9"/>
      <c r="U122" s="160" t="s">
        <v>74</v>
      </c>
    </row>
    <row r="123" spans="1:21">
      <c r="A123" s="165"/>
      <c r="B123" s="165"/>
      <c r="C123" s="165"/>
      <c r="D123" s="166"/>
      <c r="E123" s="84">
        <v>1</v>
      </c>
      <c r="F123" s="100"/>
      <c r="G123" s="84">
        <v>2</v>
      </c>
      <c r="H123" s="100"/>
      <c r="I123" s="84">
        <v>3</v>
      </c>
      <c r="J123" s="100"/>
      <c r="K123" s="84">
        <v>4</v>
      </c>
      <c r="L123" s="100"/>
      <c r="M123" s="85">
        <v>5</v>
      </c>
      <c r="N123" s="100"/>
      <c r="O123" s="86">
        <v>6</v>
      </c>
      <c r="P123" s="100"/>
      <c r="Q123" s="86">
        <v>7</v>
      </c>
      <c r="R123" s="86"/>
      <c r="S123" s="86">
        <v>8</v>
      </c>
      <c r="T123" s="100"/>
      <c r="U123" s="161"/>
    </row>
    <row r="124" spans="1:21">
      <c r="A124" s="85" t="s">
        <v>75</v>
      </c>
      <c r="B124" s="85" t="s">
        <v>75</v>
      </c>
      <c r="C124" s="85">
        <v>714</v>
      </c>
      <c r="D124" s="96">
        <f>C102</f>
        <v>1.6002393970339888</v>
      </c>
      <c r="E124" s="87" t="s">
        <v>75</v>
      </c>
      <c r="F124" s="100"/>
      <c r="G124" s="88"/>
      <c r="H124" s="100"/>
      <c r="I124" s="89"/>
      <c r="J124" s="100"/>
      <c r="K124" s="89"/>
      <c r="L124" s="100"/>
      <c r="M124" s="89"/>
      <c r="N124" s="100"/>
      <c r="O124" s="90"/>
      <c r="P124" s="100"/>
      <c r="Q124" s="90"/>
      <c r="R124" s="90"/>
      <c r="S124" s="90"/>
      <c r="T124" s="100"/>
      <c r="U124" s="91" t="s">
        <v>12</v>
      </c>
    </row>
    <row r="125" spans="1:21">
      <c r="A125" s="85">
        <v>3.03</v>
      </c>
      <c r="B125" s="110">
        <f>B119*A125</f>
        <v>4.5449999999999997E-2</v>
      </c>
      <c r="C125" s="85">
        <v>794</v>
      </c>
      <c r="D125" s="96">
        <f>D102</f>
        <v>1.8293977325328477</v>
      </c>
      <c r="E125" s="111">
        <f>D125-D124</f>
        <v>0.22915833549885889</v>
      </c>
      <c r="F125" s="100" t="s">
        <v>76</v>
      </c>
      <c r="G125" s="92" t="s">
        <v>75</v>
      </c>
      <c r="H125" s="100"/>
      <c r="I125" s="92"/>
      <c r="J125" s="100"/>
      <c r="K125" s="89"/>
      <c r="L125" s="100"/>
      <c r="M125" s="89"/>
      <c r="N125" s="100"/>
      <c r="O125" s="90"/>
      <c r="P125" s="100"/>
      <c r="Q125" s="90"/>
      <c r="R125" s="90"/>
      <c r="S125" s="90"/>
      <c r="T125" s="100"/>
      <c r="U125" s="91" t="s">
        <v>77</v>
      </c>
    </row>
    <row r="126" spans="1:21">
      <c r="A126" s="85">
        <v>3.18</v>
      </c>
      <c r="B126" s="110">
        <f>B119*A126</f>
        <v>4.7699999999999999E-2</v>
      </c>
      <c r="C126" s="98" t="s">
        <v>93</v>
      </c>
      <c r="D126" s="96">
        <f>F102</f>
        <v>1.9999408205589775</v>
      </c>
      <c r="E126" s="111">
        <f>D126-D124</f>
        <v>0.39970142352498872</v>
      </c>
      <c r="F126" s="100" t="s">
        <v>76</v>
      </c>
      <c r="G126" s="111">
        <f>D126-D125</f>
        <v>0.17054308802612983</v>
      </c>
      <c r="H126" s="100" t="s">
        <v>76</v>
      </c>
      <c r="I126" s="92" t="s">
        <v>75</v>
      </c>
      <c r="J126" s="100"/>
      <c r="K126" s="89"/>
      <c r="L126" s="100"/>
      <c r="M126" s="89"/>
      <c r="N126" s="100"/>
      <c r="O126" s="90"/>
      <c r="P126" s="100"/>
      <c r="Q126" s="90"/>
      <c r="R126" s="90"/>
      <c r="S126" s="90"/>
      <c r="T126" s="100"/>
      <c r="U126" s="91" t="s">
        <v>83</v>
      </c>
    </row>
    <row r="127" spans="1:21">
      <c r="A127" s="85">
        <v>3.27</v>
      </c>
      <c r="B127" s="110">
        <f>B119*A127</f>
        <v>4.9049999999999996E-2</v>
      </c>
      <c r="C127" s="98" t="s">
        <v>8</v>
      </c>
      <c r="D127" s="96">
        <f>H102</f>
        <v>2.0193333684606216</v>
      </c>
      <c r="E127" s="111">
        <f>D127-D124</f>
        <v>0.41909397142663285</v>
      </c>
      <c r="F127" s="100" t="s">
        <v>76</v>
      </c>
      <c r="G127" s="111">
        <f>D127-D125</f>
        <v>0.18993563592777396</v>
      </c>
      <c r="H127" s="100" t="s">
        <v>76</v>
      </c>
      <c r="I127" s="111">
        <f>D127-D126</f>
        <v>1.939254790164413E-2</v>
      </c>
      <c r="J127" s="100" t="s">
        <v>79</v>
      </c>
      <c r="K127" s="89" t="s">
        <v>75</v>
      </c>
      <c r="L127" s="100"/>
      <c r="M127" s="89"/>
      <c r="N127" s="100"/>
      <c r="O127" s="90"/>
      <c r="P127" s="100"/>
      <c r="Q127" s="90"/>
      <c r="R127" s="90"/>
      <c r="S127" s="90"/>
      <c r="T127" s="100"/>
      <c r="U127" s="91" t="s">
        <v>78</v>
      </c>
    </row>
    <row r="128" spans="1:21">
      <c r="A128" s="86">
        <v>3.33</v>
      </c>
      <c r="B128" s="110">
        <f>B119*A128</f>
        <v>4.9950000000000001E-2</v>
      </c>
      <c r="C128" s="91">
        <v>855</v>
      </c>
      <c r="D128" s="97">
        <f>G102</f>
        <v>2.0420844708125463</v>
      </c>
      <c r="E128" s="112">
        <f>D128-D124</f>
        <v>0.44184507377855753</v>
      </c>
      <c r="F128" s="100" t="s">
        <v>76</v>
      </c>
      <c r="G128" s="111">
        <f>D128-D125</f>
        <v>0.21268673827969864</v>
      </c>
      <c r="H128" s="100" t="s">
        <v>76</v>
      </c>
      <c r="I128" s="111">
        <f>D128-D126</f>
        <v>4.214365025356881E-2</v>
      </c>
      <c r="J128" s="100" t="s">
        <v>79</v>
      </c>
      <c r="K128" s="112">
        <f>D128-D127</f>
        <v>2.2751102351924679E-2</v>
      </c>
      <c r="L128" s="100" t="s">
        <v>79</v>
      </c>
      <c r="M128" s="93" t="s">
        <v>75</v>
      </c>
      <c r="N128" s="100"/>
      <c r="O128" s="90"/>
      <c r="P128" s="100"/>
      <c r="Q128" s="90"/>
      <c r="R128" s="90"/>
      <c r="S128" s="90"/>
      <c r="T128" s="100"/>
      <c r="U128" s="91" t="s">
        <v>78</v>
      </c>
    </row>
    <row r="129" spans="1:21">
      <c r="A129" s="94">
        <v>3.37</v>
      </c>
      <c r="B129" s="110">
        <f>B119*A129</f>
        <v>5.0549999999999998E-2</v>
      </c>
      <c r="C129" s="103" t="s">
        <v>94</v>
      </c>
      <c r="D129" s="97">
        <f>E102</f>
        <v>2.0620923476487643</v>
      </c>
      <c r="E129" s="112">
        <f>D129-D124</f>
        <v>0.46185295061477549</v>
      </c>
      <c r="F129" s="100" t="s">
        <v>76</v>
      </c>
      <c r="G129" s="111">
        <f>D129-D125</f>
        <v>0.2326946151159166</v>
      </c>
      <c r="H129" s="100" t="s">
        <v>76</v>
      </c>
      <c r="I129" s="111">
        <f>D129-D126</f>
        <v>6.2151527089786773E-2</v>
      </c>
      <c r="J129" s="100" t="s">
        <v>76</v>
      </c>
      <c r="K129" s="112">
        <f>D129-D127</f>
        <v>4.2758979188142643E-2</v>
      </c>
      <c r="L129" s="100" t="s">
        <v>79</v>
      </c>
      <c r="M129" s="112">
        <f>D129-D128</f>
        <v>2.0007876836217964E-2</v>
      </c>
      <c r="N129" s="100" t="s">
        <v>79</v>
      </c>
      <c r="O129" s="93" t="s">
        <v>75</v>
      </c>
      <c r="P129" s="100"/>
      <c r="Q129" s="90"/>
      <c r="R129" s="90"/>
      <c r="S129" s="90"/>
      <c r="T129" s="100"/>
      <c r="U129" s="91" t="s">
        <v>80</v>
      </c>
    </row>
    <row r="130" spans="1:21">
      <c r="A130" s="94">
        <v>3.39</v>
      </c>
      <c r="B130" s="110">
        <f>B119</f>
        <v>1.4999999999999999E-2</v>
      </c>
      <c r="C130" s="95">
        <v>433</v>
      </c>
      <c r="D130" s="97">
        <f>I102</f>
        <v>2.1822789779071239</v>
      </c>
      <c r="E130" s="112">
        <f>D130-D124</f>
        <v>0.58203958087313512</v>
      </c>
      <c r="F130" s="100" t="s">
        <v>76</v>
      </c>
      <c r="G130" s="111">
        <f>D130-D125</f>
        <v>0.35288124537427623</v>
      </c>
      <c r="H130" s="100" t="s">
        <v>76</v>
      </c>
      <c r="I130" s="111">
        <f>D130-D126</f>
        <v>0.1823381573481464</v>
      </c>
      <c r="J130" s="100" t="s">
        <v>76</v>
      </c>
      <c r="K130" s="112">
        <f>D130-D127</f>
        <v>0.16294560944650227</v>
      </c>
      <c r="L130" s="100" t="s">
        <v>76</v>
      </c>
      <c r="M130" s="112">
        <f>D130-D128</f>
        <v>0.14019450709457759</v>
      </c>
      <c r="N130" s="100" t="s">
        <v>76</v>
      </c>
      <c r="O130" s="113">
        <f>D130-D129</f>
        <v>0.12018663025835963</v>
      </c>
      <c r="P130" s="100" t="s">
        <v>76</v>
      </c>
      <c r="Q130" s="93" t="s">
        <v>75</v>
      </c>
      <c r="R130" s="90"/>
      <c r="S130" s="90"/>
      <c r="T130" s="100"/>
      <c r="U130" s="91" t="s">
        <v>85</v>
      </c>
    </row>
    <row r="131" spans="1:21">
      <c r="A131" s="86">
        <v>3.41</v>
      </c>
      <c r="B131" s="110">
        <f>B119*A131</f>
        <v>5.1150000000000001E-2</v>
      </c>
      <c r="C131" s="95">
        <v>745</v>
      </c>
      <c r="D131" s="97">
        <f>J102</f>
        <v>2.2679392963090002</v>
      </c>
      <c r="E131" s="112">
        <f>D131-D124</f>
        <v>0.66769989927501139</v>
      </c>
      <c r="F131" s="100" t="s">
        <v>76</v>
      </c>
      <c r="G131" s="111">
        <f>D131-D125</f>
        <v>0.4385415637761525</v>
      </c>
      <c r="H131" s="100" t="s">
        <v>76</v>
      </c>
      <c r="I131" s="111">
        <f>D131-D126</f>
        <v>0.26799847575002267</v>
      </c>
      <c r="J131" s="100" t="s">
        <v>76</v>
      </c>
      <c r="K131" s="112">
        <f>D131-D127</f>
        <v>0.24860592784837854</v>
      </c>
      <c r="L131" s="100" t="s">
        <v>76</v>
      </c>
      <c r="M131" s="112">
        <f>D131-D128</f>
        <v>0.22585482549645386</v>
      </c>
      <c r="N131" s="100" t="s">
        <v>76</v>
      </c>
      <c r="O131" s="112">
        <f>D131-D129</f>
        <v>0.2058469486602359</v>
      </c>
      <c r="P131" s="100" t="s">
        <v>76</v>
      </c>
      <c r="Q131" s="113">
        <f>D131-D130</f>
        <v>8.5660318401876268E-2</v>
      </c>
      <c r="R131" s="93" t="s">
        <v>76</v>
      </c>
      <c r="S131" s="93" t="s">
        <v>75</v>
      </c>
      <c r="T131" s="100"/>
      <c r="U131" s="91" t="s">
        <v>86</v>
      </c>
    </row>
    <row r="134" spans="1:21">
      <c r="C134" t="s">
        <v>95</v>
      </c>
      <c r="D134" t="s">
        <v>73</v>
      </c>
    </row>
    <row r="135" spans="1:21">
      <c r="C135" t="s">
        <v>15</v>
      </c>
      <c r="D135" s="65">
        <v>2.17</v>
      </c>
    </row>
    <row r="136" spans="1:21">
      <c r="C136" t="s">
        <v>17</v>
      </c>
      <c r="D136" s="65">
        <v>2.93</v>
      </c>
    </row>
    <row r="137" spans="1:21">
      <c r="C137" t="s">
        <v>11</v>
      </c>
      <c r="D137" s="65">
        <v>3.87</v>
      </c>
    </row>
    <row r="138" spans="1:21">
      <c r="C138" t="s">
        <v>13</v>
      </c>
      <c r="D138" s="65">
        <f>F93</f>
        <v>3.5666666666666664</v>
      </c>
    </row>
    <row r="139" spans="1:21">
      <c r="C139" t="s">
        <v>18</v>
      </c>
      <c r="D139" s="65">
        <f>G93</f>
        <v>3.75</v>
      </c>
    </row>
    <row r="140" spans="1:21">
      <c r="C140" t="s">
        <v>10</v>
      </c>
      <c r="D140" s="65">
        <f>H93</f>
        <v>3.6999999999999997</v>
      </c>
    </row>
    <row r="141" spans="1:21">
      <c r="C141" t="s">
        <v>14</v>
      </c>
      <c r="D141" s="65">
        <f>I93</f>
        <v>4.3</v>
      </c>
    </row>
    <row r="142" spans="1:21">
      <c r="C142" t="s">
        <v>16</v>
      </c>
      <c r="D142" s="65">
        <f>J93</f>
        <v>4.7166666666666659</v>
      </c>
    </row>
  </sheetData>
  <mergeCells count="69">
    <mergeCell ref="U122:U123"/>
    <mergeCell ref="E112:E113"/>
    <mergeCell ref="F112:F113"/>
    <mergeCell ref="A122:A123"/>
    <mergeCell ref="B122:B123"/>
    <mergeCell ref="C122:C123"/>
    <mergeCell ref="D122:D123"/>
    <mergeCell ref="E122:T122"/>
    <mergeCell ref="D112:D113"/>
    <mergeCell ref="A101:B101"/>
    <mergeCell ref="A102:B102"/>
    <mergeCell ref="A112:A113"/>
    <mergeCell ref="B112:B113"/>
    <mergeCell ref="C112:C113"/>
    <mergeCell ref="A86:J86"/>
    <mergeCell ref="A87:B88"/>
    <mergeCell ref="C87:J87"/>
    <mergeCell ref="K87:K88"/>
    <mergeCell ref="A100:B100"/>
    <mergeCell ref="A89:B89"/>
    <mergeCell ref="A90:B90"/>
    <mergeCell ref="A91:B91"/>
    <mergeCell ref="A92:B92"/>
    <mergeCell ref="A93:B93"/>
    <mergeCell ref="A95:J95"/>
    <mergeCell ref="A96:B97"/>
    <mergeCell ref="C96:J96"/>
    <mergeCell ref="K96:K97"/>
    <mergeCell ref="A98:B98"/>
    <mergeCell ref="A99:B99"/>
    <mergeCell ref="A58:AD58"/>
    <mergeCell ref="A59:A60"/>
    <mergeCell ref="B59:Y59"/>
    <mergeCell ref="Z59:AB60"/>
    <mergeCell ref="AC59:AD60"/>
    <mergeCell ref="B60:D60"/>
    <mergeCell ref="E60:G60"/>
    <mergeCell ref="H60:J60"/>
    <mergeCell ref="K60:M60"/>
    <mergeCell ref="N60:P60"/>
    <mergeCell ref="Q60:S60"/>
    <mergeCell ref="T60:V60"/>
    <mergeCell ref="W60:Y60"/>
    <mergeCell ref="W32:Y32"/>
    <mergeCell ref="Q4:S4"/>
    <mergeCell ref="T4:V4"/>
    <mergeCell ref="W4:Y4"/>
    <mergeCell ref="A30:AD30"/>
    <mergeCell ref="A31:A32"/>
    <mergeCell ref="B31:Y31"/>
    <mergeCell ref="Z31:AB32"/>
    <mergeCell ref="AC31:AD32"/>
    <mergeCell ref="B32:D32"/>
    <mergeCell ref="E32:G32"/>
    <mergeCell ref="H32:J32"/>
    <mergeCell ref="K32:M32"/>
    <mergeCell ref="N32:P32"/>
    <mergeCell ref="Q32:S32"/>
    <mergeCell ref="T32:V32"/>
    <mergeCell ref="A2:AD2"/>
    <mergeCell ref="A3:A4"/>
    <mergeCell ref="B3:Y3"/>
    <mergeCell ref="Z3:AB4"/>
    <mergeCell ref="AC3:AD4"/>
    <mergeCell ref="B4:D4"/>
    <mergeCell ref="E4:G4"/>
    <mergeCell ref="H4:J4"/>
    <mergeCell ref="K4:M4"/>
    <mergeCell ref="N4:P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3"/>
  <sheetViews>
    <sheetView topLeftCell="A52" workbookViewId="0">
      <selection activeCell="A2" sqref="A2:W26"/>
    </sheetView>
  </sheetViews>
  <sheetFormatPr defaultRowHeight="15"/>
  <sheetData>
    <row r="2" spans="1:24" ht="21" thickBo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"/>
      <c r="N2" s="1"/>
      <c r="O2" s="1" t="s">
        <v>1</v>
      </c>
      <c r="P2" s="1"/>
      <c r="Q2" s="1"/>
      <c r="R2" s="1"/>
      <c r="S2" s="1"/>
      <c r="T2" s="1"/>
      <c r="U2" s="1"/>
      <c r="V2" s="1"/>
      <c r="W2" s="1"/>
      <c r="X2" s="1"/>
    </row>
    <row r="3" spans="1:24" ht="15.75" thickBot="1">
      <c r="A3" s="2" t="s">
        <v>2</v>
      </c>
      <c r="B3" s="4" t="s">
        <v>8</v>
      </c>
      <c r="C3" s="3">
        <v>152</v>
      </c>
      <c r="D3" s="3">
        <v>433</v>
      </c>
      <c r="E3" s="3">
        <v>510</v>
      </c>
      <c r="F3" s="3">
        <v>714</v>
      </c>
      <c r="G3" s="4" t="s">
        <v>9</v>
      </c>
      <c r="H3" s="3">
        <v>794</v>
      </c>
      <c r="I3" s="4" t="s">
        <v>19</v>
      </c>
      <c r="J3" s="2" t="s">
        <v>3</v>
      </c>
      <c r="K3" s="5" t="s">
        <v>4</v>
      </c>
      <c r="L3" s="6"/>
      <c r="M3" s="2" t="s">
        <v>2</v>
      </c>
      <c r="N3" s="3" t="str">
        <f t="shared" ref="N3:R4" si="0">B3</f>
        <v>030</v>
      </c>
      <c r="O3" s="3">
        <f t="shared" si="0"/>
        <v>152</v>
      </c>
      <c r="P3" s="3">
        <f t="shared" si="0"/>
        <v>433</v>
      </c>
      <c r="Q3" s="3">
        <f t="shared" si="0"/>
        <v>510</v>
      </c>
      <c r="R3" s="3">
        <f t="shared" si="0"/>
        <v>714</v>
      </c>
      <c r="S3" s="4" t="s">
        <v>9</v>
      </c>
      <c r="T3" s="3">
        <f>H3</f>
        <v>794</v>
      </c>
      <c r="U3" s="4" t="s">
        <v>19</v>
      </c>
      <c r="V3" s="2" t="s">
        <v>3</v>
      </c>
      <c r="W3" s="2" t="s">
        <v>4</v>
      </c>
    </row>
    <row r="4" spans="1:24" ht="15.75" thickBot="1">
      <c r="A4" s="7" t="s">
        <v>5</v>
      </c>
      <c r="B4" s="7" t="s">
        <v>10</v>
      </c>
      <c r="C4" s="7" t="s">
        <v>11</v>
      </c>
      <c r="D4" s="7" t="s">
        <v>14</v>
      </c>
      <c r="E4" s="7" t="s">
        <v>13</v>
      </c>
      <c r="F4" s="7" t="s">
        <v>15</v>
      </c>
      <c r="G4" s="7" t="s">
        <v>16</v>
      </c>
      <c r="H4" s="7" t="s">
        <v>17</v>
      </c>
      <c r="I4" s="7" t="s">
        <v>18</v>
      </c>
      <c r="J4" s="7"/>
      <c r="K4" s="8"/>
      <c r="L4" s="6"/>
      <c r="M4" s="7" t="s">
        <v>5</v>
      </c>
      <c r="N4" s="7" t="str">
        <f t="shared" si="0"/>
        <v>a6</v>
      </c>
      <c r="O4" s="7" t="str">
        <f t="shared" si="0"/>
        <v>a3</v>
      </c>
      <c r="P4" s="7" t="str">
        <f t="shared" si="0"/>
        <v>a7</v>
      </c>
      <c r="Q4" s="7" t="str">
        <f t="shared" si="0"/>
        <v>a4</v>
      </c>
      <c r="R4" s="7" t="str">
        <f t="shared" si="0"/>
        <v>a1</v>
      </c>
      <c r="S4" s="7" t="str">
        <f>G4</f>
        <v>a8</v>
      </c>
      <c r="T4" s="7" t="str">
        <f>H4</f>
        <v>a2</v>
      </c>
      <c r="U4" s="7" t="str">
        <f>I4</f>
        <v>a5</v>
      </c>
      <c r="V4" s="7"/>
      <c r="W4" s="7"/>
    </row>
    <row r="5" spans="1:24">
      <c r="A5" s="9">
        <v>1</v>
      </c>
      <c r="B5" s="10">
        <v>2</v>
      </c>
      <c r="C5" s="11">
        <v>4</v>
      </c>
      <c r="D5" s="11">
        <v>3</v>
      </c>
      <c r="E5" s="11">
        <v>5</v>
      </c>
      <c r="F5" s="11">
        <v>2</v>
      </c>
      <c r="G5" s="11">
        <v>3</v>
      </c>
      <c r="H5" s="11">
        <v>3</v>
      </c>
      <c r="I5" s="11">
        <v>2</v>
      </c>
      <c r="J5" s="12">
        <f>SUM(B5:I5)</f>
        <v>24</v>
      </c>
      <c r="K5" s="13">
        <f>AVERAGE(B5:I5)</f>
        <v>3</v>
      </c>
      <c r="L5" s="1"/>
      <c r="M5" s="9">
        <v>1</v>
      </c>
      <c r="N5" s="14">
        <f t="shared" ref="N5:N24" si="1">(B5+0.5)^0.5</f>
        <v>1.5811388300841898</v>
      </c>
      <c r="O5" s="14">
        <f t="shared" ref="O5:O24" si="2">(C5+0.5)^0.5</f>
        <v>2.1213203435596424</v>
      </c>
      <c r="P5" s="14">
        <f t="shared" ref="P5:P24" si="3">(D5+0.5)^0.5</f>
        <v>1.8708286933869707</v>
      </c>
      <c r="Q5" s="14">
        <f t="shared" ref="Q5:Q24" si="4">(E5+0.5)^0.5</f>
        <v>2.3452078799117149</v>
      </c>
      <c r="R5" s="14">
        <f t="shared" ref="R5:R24" si="5">(F5+0.5)^0.5</f>
        <v>1.5811388300841898</v>
      </c>
      <c r="S5" s="14">
        <f t="shared" ref="S5:S24" si="6">(G5+0.5)^0.5</f>
        <v>1.8708286933869707</v>
      </c>
      <c r="T5" s="14">
        <f t="shared" ref="T5:T24" si="7">(H5+0.5)^0.5</f>
        <v>1.8708286933869707</v>
      </c>
      <c r="U5" s="14">
        <f t="shared" ref="U5:U24" si="8">(I5+0.5)^0.5</f>
        <v>1.5811388300841898</v>
      </c>
      <c r="V5" s="14">
        <f t="shared" ref="V5:V26" si="9">SUM(N5:U5)</f>
        <v>14.822430793884836</v>
      </c>
      <c r="W5" s="15">
        <f t="shared" ref="W5:W26" si="10">AVERAGE(N5:U5)</f>
        <v>1.8528038492356045</v>
      </c>
    </row>
    <row r="6" spans="1:24">
      <c r="A6" s="16">
        <v>2</v>
      </c>
      <c r="B6" s="17">
        <v>3</v>
      </c>
      <c r="C6" s="18">
        <v>5</v>
      </c>
      <c r="D6" s="18">
        <v>3</v>
      </c>
      <c r="E6" s="18">
        <v>4</v>
      </c>
      <c r="F6" s="18">
        <v>5</v>
      </c>
      <c r="G6" s="18">
        <v>3</v>
      </c>
      <c r="H6" s="18">
        <v>4</v>
      </c>
      <c r="I6" s="18">
        <v>3</v>
      </c>
      <c r="J6" s="12">
        <f t="shared" ref="J6:J26" si="11">SUM(B6:I6)</f>
        <v>30</v>
      </c>
      <c r="K6" s="13">
        <f t="shared" ref="K6:K26" si="12">AVERAGE(B6:I6)</f>
        <v>3.75</v>
      </c>
      <c r="L6" s="1"/>
      <c r="M6" s="16">
        <f>M5+1</f>
        <v>2</v>
      </c>
      <c r="N6" s="19">
        <f t="shared" si="1"/>
        <v>1.8708286933869707</v>
      </c>
      <c r="O6" s="19">
        <f t="shared" si="2"/>
        <v>2.3452078799117149</v>
      </c>
      <c r="P6" s="19">
        <f t="shared" si="3"/>
        <v>1.8708286933869707</v>
      </c>
      <c r="Q6" s="19">
        <f t="shared" si="4"/>
        <v>2.1213203435596424</v>
      </c>
      <c r="R6" s="19">
        <f t="shared" si="5"/>
        <v>2.3452078799117149</v>
      </c>
      <c r="S6" s="19">
        <f t="shared" si="6"/>
        <v>1.8708286933869707</v>
      </c>
      <c r="T6" s="19">
        <f t="shared" si="7"/>
        <v>2.1213203435596424</v>
      </c>
      <c r="U6" s="19">
        <f t="shared" si="8"/>
        <v>1.8708286933869707</v>
      </c>
      <c r="V6" s="19">
        <f t="shared" si="9"/>
        <v>16.416371220490596</v>
      </c>
      <c r="W6" s="20">
        <f t="shared" si="10"/>
        <v>2.0520464025613245</v>
      </c>
    </row>
    <row r="7" spans="1:24">
      <c r="A7" s="16">
        <v>3</v>
      </c>
      <c r="B7" s="17">
        <v>3</v>
      </c>
      <c r="C7" s="18">
        <v>5</v>
      </c>
      <c r="D7" s="18">
        <v>3</v>
      </c>
      <c r="E7" s="18">
        <v>4</v>
      </c>
      <c r="F7" s="18">
        <v>5</v>
      </c>
      <c r="G7" s="18">
        <v>3</v>
      </c>
      <c r="H7" s="18">
        <v>4</v>
      </c>
      <c r="I7" s="18">
        <v>3</v>
      </c>
      <c r="J7" s="12">
        <f t="shared" si="11"/>
        <v>30</v>
      </c>
      <c r="K7" s="13">
        <f t="shared" si="12"/>
        <v>3.75</v>
      </c>
      <c r="L7" s="1"/>
      <c r="M7" s="16">
        <f t="shared" ref="M7:M24" si="13">M6+1</f>
        <v>3</v>
      </c>
      <c r="N7" s="19">
        <f t="shared" si="1"/>
        <v>1.8708286933869707</v>
      </c>
      <c r="O7" s="19">
        <f t="shared" si="2"/>
        <v>2.3452078799117149</v>
      </c>
      <c r="P7" s="19">
        <f t="shared" si="3"/>
        <v>1.8708286933869707</v>
      </c>
      <c r="Q7" s="19">
        <f t="shared" si="4"/>
        <v>2.1213203435596424</v>
      </c>
      <c r="R7" s="19">
        <f t="shared" si="5"/>
        <v>2.3452078799117149</v>
      </c>
      <c r="S7" s="19">
        <f t="shared" si="6"/>
        <v>1.8708286933869707</v>
      </c>
      <c r="T7" s="19">
        <f t="shared" si="7"/>
        <v>2.1213203435596424</v>
      </c>
      <c r="U7" s="19">
        <f t="shared" si="8"/>
        <v>1.8708286933869707</v>
      </c>
      <c r="V7" s="19">
        <f t="shared" si="9"/>
        <v>16.416371220490596</v>
      </c>
      <c r="W7" s="20">
        <f t="shared" si="10"/>
        <v>2.0520464025613245</v>
      </c>
    </row>
    <row r="8" spans="1:24">
      <c r="A8" s="16">
        <v>4</v>
      </c>
      <c r="B8" s="17">
        <v>4</v>
      </c>
      <c r="C8" s="18">
        <v>4</v>
      </c>
      <c r="D8" s="18">
        <v>5</v>
      </c>
      <c r="E8" s="18">
        <v>3</v>
      </c>
      <c r="F8" s="18">
        <v>2</v>
      </c>
      <c r="G8" s="18">
        <v>4</v>
      </c>
      <c r="H8" s="18">
        <v>4</v>
      </c>
      <c r="I8" s="18">
        <v>4</v>
      </c>
      <c r="J8" s="12">
        <f t="shared" si="11"/>
        <v>30</v>
      </c>
      <c r="K8" s="13">
        <f t="shared" si="12"/>
        <v>3.75</v>
      </c>
      <c r="L8" s="1"/>
      <c r="M8" s="16">
        <f t="shared" si="13"/>
        <v>4</v>
      </c>
      <c r="N8" s="19">
        <f t="shared" si="1"/>
        <v>2.1213203435596424</v>
      </c>
      <c r="O8" s="19">
        <f t="shared" si="2"/>
        <v>2.1213203435596424</v>
      </c>
      <c r="P8" s="19">
        <f t="shared" si="3"/>
        <v>2.3452078799117149</v>
      </c>
      <c r="Q8" s="19">
        <f t="shared" si="4"/>
        <v>1.8708286933869707</v>
      </c>
      <c r="R8" s="19">
        <f t="shared" si="5"/>
        <v>1.5811388300841898</v>
      </c>
      <c r="S8" s="19">
        <f t="shared" si="6"/>
        <v>2.1213203435596424</v>
      </c>
      <c r="T8" s="19">
        <f t="shared" si="7"/>
        <v>2.1213203435596424</v>
      </c>
      <c r="U8" s="19">
        <f t="shared" si="8"/>
        <v>2.1213203435596424</v>
      </c>
      <c r="V8" s="19">
        <f t="shared" si="9"/>
        <v>16.403777121181086</v>
      </c>
      <c r="W8" s="20">
        <f t="shared" si="10"/>
        <v>2.0504721401476358</v>
      </c>
    </row>
    <row r="9" spans="1:24">
      <c r="A9" s="16">
        <v>5</v>
      </c>
      <c r="B9" s="17">
        <v>4</v>
      </c>
      <c r="C9" s="18">
        <v>2</v>
      </c>
      <c r="D9" s="18">
        <v>5</v>
      </c>
      <c r="E9" s="18">
        <v>3</v>
      </c>
      <c r="F9" s="18">
        <v>3</v>
      </c>
      <c r="G9" s="18">
        <v>5</v>
      </c>
      <c r="H9" s="18">
        <v>2</v>
      </c>
      <c r="I9" s="18">
        <v>5</v>
      </c>
      <c r="J9" s="12">
        <f t="shared" si="11"/>
        <v>29</v>
      </c>
      <c r="K9" s="13">
        <f t="shared" si="12"/>
        <v>3.625</v>
      </c>
      <c r="L9" s="1"/>
      <c r="M9" s="16">
        <f t="shared" si="13"/>
        <v>5</v>
      </c>
      <c r="N9" s="19">
        <f t="shared" si="1"/>
        <v>2.1213203435596424</v>
      </c>
      <c r="O9" s="19">
        <f t="shared" si="2"/>
        <v>1.5811388300841898</v>
      </c>
      <c r="P9" s="19">
        <f t="shared" si="3"/>
        <v>2.3452078799117149</v>
      </c>
      <c r="Q9" s="19">
        <f t="shared" si="4"/>
        <v>1.8708286933869707</v>
      </c>
      <c r="R9" s="19">
        <f t="shared" si="5"/>
        <v>1.8708286933869707</v>
      </c>
      <c r="S9" s="19">
        <f t="shared" si="6"/>
        <v>2.3452078799117149</v>
      </c>
      <c r="T9" s="19">
        <f t="shared" si="7"/>
        <v>1.5811388300841898</v>
      </c>
      <c r="U9" s="19">
        <f t="shared" si="8"/>
        <v>2.3452078799117149</v>
      </c>
      <c r="V9" s="19">
        <f t="shared" si="9"/>
        <v>16.060879030237107</v>
      </c>
      <c r="W9" s="20">
        <f t="shared" si="10"/>
        <v>2.0076098787796384</v>
      </c>
    </row>
    <row r="10" spans="1:24">
      <c r="A10" s="16">
        <v>6</v>
      </c>
      <c r="B10" s="17">
        <v>4</v>
      </c>
      <c r="C10" s="18">
        <v>3</v>
      </c>
      <c r="D10" s="18">
        <v>5</v>
      </c>
      <c r="E10" s="18">
        <v>2</v>
      </c>
      <c r="F10" s="18">
        <v>2</v>
      </c>
      <c r="G10" s="18">
        <v>5</v>
      </c>
      <c r="H10" s="18">
        <v>3</v>
      </c>
      <c r="I10" s="18">
        <v>3</v>
      </c>
      <c r="J10" s="12">
        <f t="shared" si="11"/>
        <v>27</v>
      </c>
      <c r="K10" s="13">
        <f t="shared" si="12"/>
        <v>3.375</v>
      </c>
      <c r="L10" s="1"/>
      <c r="M10" s="16">
        <f t="shared" si="13"/>
        <v>6</v>
      </c>
      <c r="N10" s="19">
        <f t="shared" si="1"/>
        <v>2.1213203435596424</v>
      </c>
      <c r="O10" s="19">
        <f t="shared" si="2"/>
        <v>1.8708286933869707</v>
      </c>
      <c r="P10" s="19">
        <f t="shared" si="3"/>
        <v>2.3452078799117149</v>
      </c>
      <c r="Q10" s="19">
        <f t="shared" si="4"/>
        <v>1.5811388300841898</v>
      </c>
      <c r="R10" s="19">
        <f t="shared" si="5"/>
        <v>1.5811388300841898</v>
      </c>
      <c r="S10" s="19">
        <f t="shared" si="6"/>
        <v>2.3452078799117149</v>
      </c>
      <c r="T10" s="19">
        <f t="shared" si="7"/>
        <v>1.8708286933869707</v>
      </c>
      <c r="U10" s="19">
        <f t="shared" si="8"/>
        <v>1.8708286933869707</v>
      </c>
      <c r="V10" s="19">
        <f t="shared" si="9"/>
        <v>15.586499843712364</v>
      </c>
      <c r="W10" s="20">
        <f t="shared" si="10"/>
        <v>1.9483124804640455</v>
      </c>
    </row>
    <row r="11" spans="1:24">
      <c r="A11" s="16">
        <v>7</v>
      </c>
      <c r="B11" s="17">
        <v>4</v>
      </c>
      <c r="C11" s="18">
        <v>3</v>
      </c>
      <c r="D11" s="18">
        <v>5</v>
      </c>
      <c r="E11" s="18">
        <v>2</v>
      </c>
      <c r="F11" s="18">
        <v>2</v>
      </c>
      <c r="G11" s="18">
        <v>5</v>
      </c>
      <c r="H11" s="18">
        <v>3</v>
      </c>
      <c r="I11" s="18">
        <v>3</v>
      </c>
      <c r="J11" s="12">
        <f t="shared" si="11"/>
        <v>27</v>
      </c>
      <c r="K11" s="13">
        <f t="shared" si="12"/>
        <v>3.375</v>
      </c>
      <c r="L11" s="1"/>
      <c r="M11" s="16">
        <f t="shared" si="13"/>
        <v>7</v>
      </c>
      <c r="N11" s="19">
        <f t="shared" si="1"/>
        <v>2.1213203435596424</v>
      </c>
      <c r="O11" s="19">
        <f t="shared" si="2"/>
        <v>1.8708286933869707</v>
      </c>
      <c r="P11" s="19">
        <f t="shared" si="3"/>
        <v>2.3452078799117149</v>
      </c>
      <c r="Q11" s="19">
        <f t="shared" si="4"/>
        <v>1.5811388300841898</v>
      </c>
      <c r="R11" s="19">
        <f t="shared" si="5"/>
        <v>1.5811388300841898</v>
      </c>
      <c r="S11" s="19">
        <f t="shared" si="6"/>
        <v>2.3452078799117149</v>
      </c>
      <c r="T11" s="19">
        <f t="shared" si="7"/>
        <v>1.8708286933869707</v>
      </c>
      <c r="U11" s="19">
        <f t="shared" si="8"/>
        <v>1.8708286933869707</v>
      </c>
      <c r="V11" s="19">
        <f t="shared" si="9"/>
        <v>15.586499843712364</v>
      </c>
      <c r="W11" s="20">
        <f t="shared" si="10"/>
        <v>1.9483124804640455</v>
      </c>
    </row>
    <row r="12" spans="1:24">
      <c r="A12" s="16">
        <v>8</v>
      </c>
      <c r="B12" s="17">
        <v>1</v>
      </c>
      <c r="C12" s="18">
        <v>6</v>
      </c>
      <c r="D12" s="18">
        <v>4</v>
      </c>
      <c r="E12" s="18">
        <v>4</v>
      </c>
      <c r="F12" s="18">
        <v>2</v>
      </c>
      <c r="G12" s="18">
        <v>5</v>
      </c>
      <c r="H12" s="18">
        <v>5</v>
      </c>
      <c r="I12" s="18">
        <v>3</v>
      </c>
      <c r="J12" s="12">
        <f t="shared" si="11"/>
        <v>30</v>
      </c>
      <c r="K12" s="13">
        <f t="shared" si="12"/>
        <v>3.75</v>
      </c>
      <c r="L12" s="1"/>
      <c r="M12" s="16">
        <f t="shared" si="13"/>
        <v>8</v>
      </c>
      <c r="N12" s="19">
        <f t="shared" si="1"/>
        <v>1.2247448713915889</v>
      </c>
      <c r="O12" s="19">
        <f t="shared" si="2"/>
        <v>2.5495097567963922</v>
      </c>
      <c r="P12" s="19">
        <f t="shared" si="3"/>
        <v>2.1213203435596424</v>
      </c>
      <c r="Q12" s="19">
        <f t="shared" si="4"/>
        <v>2.1213203435596424</v>
      </c>
      <c r="R12" s="19">
        <f t="shared" si="5"/>
        <v>1.5811388300841898</v>
      </c>
      <c r="S12" s="19">
        <f t="shared" si="6"/>
        <v>2.3452078799117149</v>
      </c>
      <c r="T12" s="19">
        <f t="shared" si="7"/>
        <v>2.3452078799117149</v>
      </c>
      <c r="U12" s="19">
        <f t="shared" si="8"/>
        <v>1.8708286933869707</v>
      </c>
      <c r="V12" s="19">
        <f t="shared" si="9"/>
        <v>16.159278598601858</v>
      </c>
      <c r="W12" s="20">
        <f t="shared" si="10"/>
        <v>2.0199098248252323</v>
      </c>
    </row>
    <row r="13" spans="1:24">
      <c r="A13" s="16">
        <v>9</v>
      </c>
      <c r="B13" s="17">
        <v>5</v>
      </c>
      <c r="C13" s="18">
        <v>4</v>
      </c>
      <c r="D13" s="18">
        <v>5</v>
      </c>
      <c r="E13" s="18">
        <v>4</v>
      </c>
      <c r="F13" s="18">
        <v>2</v>
      </c>
      <c r="G13" s="18">
        <v>5</v>
      </c>
      <c r="H13" s="18">
        <v>2</v>
      </c>
      <c r="I13" s="18">
        <v>4</v>
      </c>
      <c r="J13" s="12">
        <f t="shared" si="11"/>
        <v>31</v>
      </c>
      <c r="K13" s="13">
        <f t="shared" si="12"/>
        <v>3.875</v>
      </c>
      <c r="L13" s="1"/>
      <c r="M13" s="16">
        <f t="shared" si="13"/>
        <v>9</v>
      </c>
      <c r="N13" s="19">
        <f t="shared" si="1"/>
        <v>2.3452078799117149</v>
      </c>
      <c r="O13" s="19">
        <f t="shared" si="2"/>
        <v>2.1213203435596424</v>
      </c>
      <c r="P13" s="19">
        <f t="shared" si="3"/>
        <v>2.3452078799117149</v>
      </c>
      <c r="Q13" s="19">
        <f t="shared" si="4"/>
        <v>2.1213203435596424</v>
      </c>
      <c r="R13" s="19">
        <f t="shared" si="5"/>
        <v>1.5811388300841898</v>
      </c>
      <c r="S13" s="19">
        <f t="shared" si="6"/>
        <v>2.3452078799117149</v>
      </c>
      <c r="T13" s="19">
        <f t="shared" si="7"/>
        <v>1.5811388300841898</v>
      </c>
      <c r="U13" s="19">
        <f t="shared" si="8"/>
        <v>2.1213203435596424</v>
      </c>
      <c r="V13" s="19">
        <f t="shared" si="9"/>
        <v>16.56186233058245</v>
      </c>
      <c r="W13" s="20">
        <f t="shared" si="10"/>
        <v>2.0702327913228062</v>
      </c>
    </row>
    <row r="14" spans="1:24">
      <c r="A14" s="16">
        <v>10</v>
      </c>
      <c r="B14" s="17">
        <v>2</v>
      </c>
      <c r="C14" s="18">
        <v>6</v>
      </c>
      <c r="D14" s="18">
        <v>4</v>
      </c>
      <c r="E14" s="18">
        <v>6</v>
      </c>
      <c r="F14" s="18">
        <v>2</v>
      </c>
      <c r="G14" s="18">
        <v>2</v>
      </c>
      <c r="H14" s="18">
        <v>3</v>
      </c>
      <c r="I14" s="18">
        <v>4</v>
      </c>
      <c r="J14" s="12">
        <f t="shared" si="11"/>
        <v>29</v>
      </c>
      <c r="K14" s="13">
        <f t="shared" si="12"/>
        <v>3.625</v>
      </c>
      <c r="L14" s="1"/>
      <c r="M14" s="16">
        <f t="shared" si="13"/>
        <v>10</v>
      </c>
      <c r="N14" s="19">
        <f t="shared" si="1"/>
        <v>1.5811388300841898</v>
      </c>
      <c r="O14" s="19">
        <f t="shared" si="2"/>
        <v>2.5495097567963922</v>
      </c>
      <c r="P14" s="19">
        <f t="shared" si="3"/>
        <v>2.1213203435596424</v>
      </c>
      <c r="Q14" s="19">
        <f t="shared" si="4"/>
        <v>2.5495097567963922</v>
      </c>
      <c r="R14" s="19">
        <f t="shared" si="5"/>
        <v>1.5811388300841898</v>
      </c>
      <c r="S14" s="19">
        <f t="shared" si="6"/>
        <v>1.5811388300841898</v>
      </c>
      <c r="T14" s="19">
        <f t="shared" si="7"/>
        <v>1.8708286933869707</v>
      </c>
      <c r="U14" s="19">
        <f t="shared" si="8"/>
        <v>2.1213203435596424</v>
      </c>
      <c r="V14" s="19">
        <f t="shared" si="9"/>
        <v>15.955905384351608</v>
      </c>
      <c r="W14" s="20">
        <f t="shared" si="10"/>
        <v>1.994488173043951</v>
      </c>
    </row>
    <row r="15" spans="1:24">
      <c r="A15" s="16">
        <v>11</v>
      </c>
      <c r="B15" s="17">
        <v>5</v>
      </c>
      <c r="C15" s="18">
        <v>5</v>
      </c>
      <c r="D15" s="18">
        <v>5</v>
      </c>
      <c r="E15" s="18">
        <v>5</v>
      </c>
      <c r="F15" s="18">
        <v>4</v>
      </c>
      <c r="G15" s="18">
        <v>5</v>
      </c>
      <c r="H15" s="18">
        <v>5</v>
      </c>
      <c r="I15" s="18">
        <v>4</v>
      </c>
      <c r="J15" s="12">
        <f t="shared" si="11"/>
        <v>38</v>
      </c>
      <c r="K15" s="13">
        <f t="shared" si="12"/>
        <v>4.75</v>
      </c>
      <c r="L15" s="1"/>
      <c r="M15" s="16">
        <f t="shared" si="13"/>
        <v>11</v>
      </c>
      <c r="N15" s="19">
        <f t="shared" si="1"/>
        <v>2.3452078799117149</v>
      </c>
      <c r="O15" s="19">
        <f t="shared" si="2"/>
        <v>2.3452078799117149</v>
      </c>
      <c r="P15" s="19">
        <f t="shared" si="3"/>
        <v>2.3452078799117149</v>
      </c>
      <c r="Q15" s="19">
        <f t="shared" si="4"/>
        <v>2.3452078799117149</v>
      </c>
      <c r="R15" s="19">
        <f t="shared" si="5"/>
        <v>2.1213203435596424</v>
      </c>
      <c r="S15" s="19">
        <f t="shared" si="6"/>
        <v>2.3452078799117149</v>
      </c>
      <c r="T15" s="19">
        <f t="shared" si="7"/>
        <v>2.3452078799117149</v>
      </c>
      <c r="U15" s="19">
        <f t="shared" si="8"/>
        <v>2.1213203435596424</v>
      </c>
      <c r="V15" s="19">
        <f t="shared" si="9"/>
        <v>18.313887966589572</v>
      </c>
      <c r="W15" s="20">
        <f t="shared" si="10"/>
        <v>2.2892359958236965</v>
      </c>
    </row>
    <row r="16" spans="1:24">
      <c r="A16" s="16">
        <v>12</v>
      </c>
      <c r="B16" s="17">
        <v>2</v>
      </c>
      <c r="C16" s="18">
        <v>5</v>
      </c>
      <c r="D16" s="18">
        <v>5</v>
      </c>
      <c r="E16" s="18">
        <v>2</v>
      </c>
      <c r="F16" s="18">
        <v>4</v>
      </c>
      <c r="G16" s="18">
        <v>5</v>
      </c>
      <c r="H16" s="18">
        <v>4</v>
      </c>
      <c r="I16" s="18">
        <v>3</v>
      </c>
      <c r="J16" s="12">
        <f t="shared" si="11"/>
        <v>30</v>
      </c>
      <c r="K16" s="13">
        <f t="shared" si="12"/>
        <v>3.75</v>
      </c>
      <c r="L16" s="1"/>
      <c r="M16" s="16">
        <f t="shared" si="13"/>
        <v>12</v>
      </c>
      <c r="N16" s="19">
        <f t="shared" si="1"/>
        <v>1.5811388300841898</v>
      </c>
      <c r="O16" s="19">
        <f t="shared" si="2"/>
        <v>2.3452078799117149</v>
      </c>
      <c r="P16" s="19">
        <f t="shared" si="3"/>
        <v>2.3452078799117149</v>
      </c>
      <c r="Q16" s="19">
        <f t="shared" si="4"/>
        <v>1.5811388300841898</v>
      </c>
      <c r="R16" s="19">
        <f t="shared" si="5"/>
        <v>2.1213203435596424</v>
      </c>
      <c r="S16" s="19">
        <f t="shared" si="6"/>
        <v>2.3452078799117149</v>
      </c>
      <c r="T16" s="19">
        <f t="shared" si="7"/>
        <v>2.1213203435596424</v>
      </c>
      <c r="U16" s="19">
        <f t="shared" si="8"/>
        <v>1.8708286933869707</v>
      </c>
      <c r="V16" s="19">
        <f t="shared" si="9"/>
        <v>16.31137068040978</v>
      </c>
      <c r="W16" s="20">
        <f t="shared" si="10"/>
        <v>2.0389213350512225</v>
      </c>
    </row>
    <row r="17" spans="1:23">
      <c r="A17" s="16">
        <v>13</v>
      </c>
      <c r="B17" s="17">
        <v>5</v>
      </c>
      <c r="C17" s="18">
        <v>2</v>
      </c>
      <c r="D17" s="18">
        <v>3</v>
      </c>
      <c r="E17" s="18">
        <v>3</v>
      </c>
      <c r="F17" s="18">
        <v>2</v>
      </c>
      <c r="G17" s="18">
        <v>6</v>
      </c>
      <c r="H17" s="18">
        <v>1</v>
      </c>
      <c r="I17" s="18">
        <v>4</v>
      </c>
      <c r="J17" s="12">
        <f t="shared" si="11"/>
        <v>26</v>
      </c>
      <c r="K17" s="13">
        <f t="shared" si="12"/>
        <v>3.25</v>
      </c>
      <c r="L17" s="1"/>
      <c r="M17" s="16">
        <f t="shared" si="13"/>
        <v>13</v>
      </c>
      <c r="N17" s="19">
        <f t="shared" si="1"/>
        <v>2.3452078799117149</v>
      </c>
      <c r="O17" s="19">
        <f t="shared" si="2"/>
        <v>1.5811388300841898</v>
      </c>
      <c r="P17" s="19">
        <f t="shared" si="3"/>
        <v>1.8708286933869707</v>
      </c>
      <c r="Q17" s="19">
        <f t="shared" si="4"/>
        <v>1.8708286933869707</v>
      </c>
      <c r="R17" s="19">
        <f t="shared" si="5"/>
        <v>1.5811388300841898</v>
      </c>
      <c r="S17" s="19">
        <f t="shared" si="6"/>
        <v>2.5495097567963922</v>
      </c>
      <c r="T17" s="19">
        <f t="shared" si="7"/>
        <v>1.2247448713915889</v>
      </c>
      <c r="U17" s="19">
        <f t="shared" si="8"/>
        <v>2.1213203435596424</v>
      </c>
      <c r="V17" s="19">
        <f t="shared" si="9"/>
        <v>15.144717898601659</v>
      </c>
      <c r="W17" s="20">
        <f t="shared" si="10"/>
        <v>1.8930897373252074</v>
      </c>
    </row>
    <row r="18" spans="1:23">
      <c r="A18" s="16">
        <v>14</v>
      </c>
      <c r="B18" s="17">
        <v>4</v>
      </c>
      <c r="C18" s="18">
        <v>2</v>
      </c>
      <c r="D18" s="18">
        <v>4</v>
      </c>
      <c r="E18" s="18">
        <v>2</v>
      </c>
      <c r="F18" s="18">
        <v>1</v>
      </c>
      <c r="G18" s="18">
        <v>6</v>
      </c>
      <c r="H18" s="18">
        <v>2</v>
      </c>
      <c r="I18" s="18">
        <v>3</v>
      </c>
      <c r="J18" s="12">
        <f t="shared" si="11"/>
        <v>24</v>
      </c>
      <c r="K18" s="13">
        <f t="shared" si="12"/>
        <v>3</v>
      </c>
      <c r="L18" s="1"/>
      <c r="M18" s="16">
        <f t="shared" si="13"/>
        <v>14</v>
      </c>
      <c r="N18" s="19">
        <f t="shared" si="1"/>
        <v>2.1213203435596424</v>
      </c>
      <c r="O18" s="19">
        <f t="shared" si="2"/>
        <v>1.5811388300841898</v>
      </c>
      <c r="P18" s="19">
        <f t="shared" si="3"/>
        <v>2.1213203435596424</v>
      </c>
      <c r="Q18" s="19">
        <f t="shared" si="4"/>
        <v>1.5811388300841898</v>
      </c>
      <c r="R18" s="19">
        <f t="shared" si="5"/>
        <v>1.2247448713915889</v>
      </c>
      <c r="S18" s="19">
        <f t="shared" si="6"/>
        <v>2.5495097567963922</v>
      </c>
      <c r="T18" s="19">
        <f t="shared" si="7"/>
        <v>1.5811388300841898</v>
      </c>
      <c r="U18" s="19">
        <f t="shared" si="8"/>
        <v>1.8708286933869707</v>
      </c>
      <c r="V18" s="19">
        <f t="shared" si="9"/>
        <v>14.631140498946804</v>
      </c>
      <c r="W18" s="20">
        <f t="shared" si="10"/>
        <v>1.8288925623683505</v>
      </c>
    </row>
    <row r="19" spans="1:23">
      <c r="A19" s="16">
        <v>15</v>
      </c>
      <c r="B19" s="17">
        <v>4</v>
      </c>
      <c r="C19" s="18">
        <v>3</v>
      </c>
      <c r="D19" s="18">
        <v>5</v>
      </c>
      <c r="E19" s="18">
        <v>4</v>
      </c>
      <c r="F19" s="18">
        <v>1</v>
      </c>
      <c r="G19" s="18">
        <v>5</v>
      </c>
      <c r="H19" s="18">
        <v>2</v>
      </c>
      <c r="I19" s="18">
        <v>6</v>
      </c>
      <c r="J19" s="12">
        <f t="shared" si="11"/>
        <v>30</v>
      </c>
      <c r="K19" s="13">
        <f t="shared" si="12"/>
        <v>3.75</v>
      </c>
      <c r="L19" s="1"/>
      <c r="M19" s="16">
        <f t="shared" si="13"/>
        <v>15</v>
      </c>
      <c r="N19" s="19">
        <f t="shared" si="1"/>
        <v>2.1213203435596424</v>
      </c>
      <c r="O19" s="19">
        <f t="shared" si="2"/>
        <v>1.8708286933869707</v>
      </c>
      <c r="P19" s="19">
        <f t="shared" si="3"/>
        <v>2.3452078799117149</v>
      </c>
      <c r="Q19" s="19">
        <f t="shared" si="4"/>
        <v>2.1213203435596424</v>
      </c>
      <c r="R19" s="19">
        <f t="shared" si="5"/>
        <v>1.2247448713915889</v>
      </c>
      <c r="S19" s="19">
        <f t="shared" si="6"/>
        <v>2.3452078799117149</v>
      </c>
      <c r="T19" s="19">
        <f t="shared" si="7"/>
        <v>1.5811388300841898</v>
      </c>
      <c r="U19" s="19">
        <f t="shared" si="8"/>
        <v>2.5495097567963922</v>
      </c>
      <c r="V19" s="19">
        <f t="shared" si="9"/>
        <v>16.159278598601855</v>
      </c>
      <c r="W19" s="20">
        <f t="shared" si="10"/>
        <v>2.0199098248252318</v>
      </c>
    </row>
    <row r="20" spans="1:23">
      <c r="A20" s="16">
        <v>16</v>
      </c>
      <c r="B20" s="17">
        <v>3</v>
      </c>
      <c r="C20" s="18">
        <v>4</v>
      </c>
      <c r="D20" s="18">
        <v>5</v>
      </c>
      <c r="E20" s="18">
        <v>3</v>
      </c>
      <c r="F20" s="18">
        <v>1</v>
      </c>
      <c r="G20" s="18">
        <v>6</v>
      </c>
      <c r="H20" s="18">
        <v>2</v>
      </c>
      <c r="I20" s="18">
        <v>4</v>
      </c>
      <c r="J20" s="12">
        <f t="shared" si="11"/>
        <v>28</v>
      </c>
      <c r="K20" s="13">
        <f t="shared" si="12"/>
        <v>3.5</v>
      </c>
      <c r="L20" s="1"/>
      <c r="M20" s="16">
        <f t="shared" si="13"/>
        <v>16</v>
      </c>
      <c r="N20" s="19">
        <f t="shared" si="1"/>
        <v>1.8708286933869707</v>
      </c>
      <c r="O20" s="19">
        <f t="shared" si="2"/>
        <v>2.1213203435596424</v>
      </c>
      <c r="P20" s="19">
        <f t="shared" si="3"/>
        <v>2.3452078799117149</v>
      </c>
      <c r="Q20" s="19">
        <f t="shared" si="4"/>
        <v>1.8708286933869707</v>
      </c>
      <c r="R20" s="19">
        <f t="shared" si="5"/>
        <v>1.2247448713915889</v>
      </c>
      <c r="S20" s="19">
        <f t="shared" si="6"/>
        <v>2.5495097567963922</v>
      </c>
      <c r="T20" s="19">
        <f t="shared" si="7"/>
        <v>1.5811388300841898</v>
      </c>
      <c r="U20" s="19">
        <f t="shared" si="8"/>
        <v>2.1213203435596424</v>
      </c>
      <c r="V20" s="19">
        <f t="shared" si="9"/>
        <v>15.684899412077112</v>
      </c>
      <c r="W20" s="20">
        <f t="shared" si="10"/>
        <v>1.960612426509639</v>
      </c>
    </row>
    <row r="21" spans="1:23">
      <c r="A21" s="16">
        <v>17</v>
      </c>
      <c r="B21" s="17">
        <v>3</v>
      </c>
      <c r="C21" s="18">
        <v>5</v>
      </c>
      <c r="D21" s="18">
        <v>3</v>
      </c>
      <c r="E21" s="18">
        <v>3</v>
      </c>
      <c r="F21" s="18">
        <v>2</v>
      </c>
      <c r="G21" s="18">
        <v>5</v>
      </c>
      <c r="H21" s="18">
        <v>2</v>
      </c>
      <c r="I21" s="18">
        <v>3</v>
      </c>
      <c r="J21" s="12">
        <f t="shared" si="11"/>
        <v>26</v>
      </c>
      <c r="K21" s="13">
        <f t="shared" si="12"/>
        <v>3.25</v>
      </c>
      <c r="L21" s="1"/>
      <c r="M21" s="16">
        <f t="shared" si="13"/>
        <v>17</v>
      </c>
      <c r="N21" s="19">
        <f t="shared" si="1"/>
        <v>1.8708286933869707</v>
      </c>
      <c r="O21" s="19">
        <f t="shared" si="2"/>
        <v>2.3452078799117149</v>
      </c>
      <c r="P21" s="19">
        <f t="shared" si="3"/>
        <v>1.8708286933869707</v>
      </c>
      <c r="Q21" s="19">
        <f t="shared" si="4"/>
        <v>1.8708286933869707</v>
      </c>
      <c r="R21" s="19">
        <f t="shared" si="5"/>
        <v>1.5811388300841898</v>
      </c>
      <c r="S21" s="19">
        <f t="shared" si="6"/>
        <v>2.3452078799117149</v>
      </c>
      <c r="T21" s="19">
        <f t="shared" si="7"/>
        <v>1.5811388300841898</v>
      </c>
      <c r="U21" s="19">
        <f t="shared" si="8"/>
        <v>1.8708286933869707</v>
      </c>
      <c r="V21" s="19">
        <f t="shared" si="9"/>
        <v>15.336008193539691</v>
      </c>
      <c r="W21" s="20">
        <f t="shared" si="10"/>
        <v>1.9170010241924613</v>
      </c>
    </row>
    <row r="22" spans="1:23">
      <c r="A22" s="16">
        <v>18</v>
      </c>
      <c r="B22" s="17">
        <v>4</v>
      </c>
      <c r="C22" s="18">
        <v>4</v>
      </c>
      <c r="D22" s="18">
        <v>4</v>
      </c>
      <c r="E22" s="18">
        <v>4</v>
      </c>
      <c r="F22" s="18">
        <v>2</v>
      </c>
      <c r="G22" s="18">
        <v>5</v>
      </c>
      <c r="H22" s="18">
        <v>4</v>
      </c>
      <c r="I22" s="18">
        <v>5</v>
      </c>
      <c r="J22" s="12">
        <f t="shared" si="11"/>
        <v>32</v>
      </c>
      <c r="K22" s="13">
        <f t="shared" si="12"/>
        <v>4</v>
      </c>
      <c r="L22" s="1"/>
      <c r="M22" s="16">
        <f t="shared" si="13"/>
        <v>18</v>
      </c>
      <c r="N22" s="19">
        <f t="shared" si="1"/>
        <v>2.1213203435596424</v>
      </c>
      <c r="O22" s="19">
        <f t="shared" si="2"/>
        <v>2.1213203435596424</v>
      </c>
      <c r="P22" s="19">
        <f t="shared" si="3"/>
        <v>2.1213203435596424</v>
      </c>
      <c r="Q22" s="19">
        <f t="shared" si="4"/>
        <v>2.1213203435596424</v>
      </c>
      <c r="R22" s="19">
        <f t="shared" si="5"/>
        <v>1.5811388300841898</v>
      </c>
      <c r="S22" s="19">
        <f t="shared" si="6"/>
        <v>2.3452078799117149</v>
      </c>
      <c r="T22" s="19">
        <f t="shared" si="7"/>
        <v>2.1213203435596424</v>
      </c>
      <c r="U22" s="19">
        <f t="shared" si="8"/>
        <v>2.3452078799117149</v>
      </c>
      <c r="V22" s="19">
        <f t="shared" si="9"/>
        <v>16.878156307705829</v>
      </c>
      <c r="W22" s="20">
        <f t="shared" si="10"/>
        <v>2.1097695384632287</v>
      </c>
    </row>
    <row r="23" spans="1:23">
      <c r="A23" s="16">
        <v>19</v>
      </c>
      <c r="B23" s="17">
        <v>4</v>
      </c>
      <c r="C23" s="18">
        <v>3</v>
      </c>
      <c r="D23" s="18">
        <v>5</v>
      </c>
      <c r="E23" s="18">
        <v>4</v>
      </c>
      <c r="F23" s="18">
        <v>1</v>
      </c>
      <c r="G23" s="18">
        <v>5</v>
      </c>
      <c r="H23" s="18">
        <v>2</v>
      </c>
      <c r="I23" s="18">
        <v>6</v>
      </c>
      <c r="J23" s="12">
        <f t="shared" si="11"/>
        <v>30</v>
      </c>
      <c r="K23" s="13">
        <f t="shared" si="12"/>
        <v>3.75</v>
      </c>
      <c r="L23" s="1"/>
      <c r="M23" s="16">
        <f t="shared" si="13"/>
        <v>19</v>
      </c>
      <c r="N23" s="19">
        <f t="shared" si="1"/>
        <v>2.1213203435596424</v>
      </c>
      <c r="O23" s="19">
        <f t="shared" si="2"/>
        <v>1.8708286933869707</v>
      </c>
      <c r="P23" s="19">
        <f t="shared" si="3"/>
        <v>2.3452078799117149</v>
      </c>
      <c r="Q23" s="19">
        <f t="shared" si="4"/>
        <v>2.1213203435596424</v>
      </c>
      <c r="R23" s="19">
        <f t="shared" si="5"/>
        <v>1.2247448713915889</v>
      </c>
      <c r="S23" s="19">
        <f t="shared" si="6"/>
        <v>2.3452078799117149</v>
      </c>
      <c r="T23" s="19">
        <f t="shared" si="7"/>
        <v>1.5811388300841898</v>
      </c>
      <c r="U23" s="19">
        <f t="shared" si="8"/>
        <v>2.5495097567963922</v>
      </c>
      <c r="V23" s="19">
        <f t="shared" si="9"/>
        <v>16.159278598601855</v>
      </c>
      <c r="W23" s="20">
        <f t="shared" si="10"/>
        <v>2.0199098248252318</v>
      </c>
    </row>
    <row r="24" spans="1:23">
      <c r="A24" s="16">
        <v>20</v>
      </c>
      <c r="B24" s="21">
        <v>2</v>
      </c>
      <c r="C24" s="22">
        <v>5</v>
      </c>
      <c r="D24" s="22">
        <v>5</v>
      </c>
      <c r="E24" s="22">
        <v>2</v>
      </c>
      <c r="F24" s="22">
        <v>4</v>
      </c>
      <c r="G24" s="22">
        <v>5</v>
      </c>
      <c r="H24" s="22">
        <v>4</v>
      </c>
      <c r="I24" s="22">
        <v>3</v>
      </c>
      <c r="J24" s="12">
        <f t="shared" si="11"/>
        <v>30</v>
      </c>
      <c r="K24" s="13">
        <f t="shared" si="12"/>
        <v>3.75</v>
      </c>
      <c r="L24" s="1"/>
      <c r="M24" s="16">
        <f t="shared" si="13"/>
        <v>20</v>
      </c>
      <c r="N24" s="19">
        <f t="shared" si="1"/>
        <v>1.5811388300841898</v>
      </c>
      <c r="O24" s="19">
        <f t="shared" si="2"/>
        <v>2.3452078799117149</v>
      </c>
      <c r="P24" s="19">
        <f t="shared" si="3"/>
        <v>2.3452078799117149</v>
      </c>
      <c r="Q24" s="19">
        <f t="shared" si="4"/>
        <v>1.5811388300841898</v>
      </c>
      <c r="R24" s="19">
        <f t="shared" si="5"/>
        <v>2.1213203435596424</v>
      </c>
      <c r="S24" s="19">
        <f t="shared" si="6"/>
        <v>2.3452078799117149</v>
      </c>
      <c r="T24" s="19">
        <f t="shared" si="7"/>
        <v>2.1213203435596424</v>
      </c>
      <c r="U24" s="19">
        <f t="shared" si="8"/>
        <v>1.8708286933869707</v>
      </c>
      <c r="V24" s="19">
        <f t="shared" si="9"/>
        <v>16.31137068040978</v>
      </c>
      <c r="W24" s="20">
        <f t="shared" si="10"/>
        <v>2.0389213350512225</v>
      </c>
    </row>
    <row r="25" spans="1:23">
      <c r="A25" s="23" t="s">
        <v>6</v>
      </c>
      <c r="B25" s="24">
        <f t="shared" ref="B25:I25" si="14">SUM(B5:B24)</f>
        <v>68</v>
      </c>
      <c r="C25" s="24">
        <f t="shared" si="14"/>
        <v>80</v>
      </c>
      <c r="D25" s="24">
        <f t="shared" si="14"/>
        <v>86</v>
      </c>
      <c r="E25" s="24">
        <f t="shared" si="14"/>
        <v>69</v>
      </c>
      <c r="F25" s="24">
        <f t="shared" si="14"/>
        <v>49</v>
      </c>
      <c r="G25" s="24">
        <f t="shared" si="14"/>
        <v>93</v>
      </c>
      <c r="H25" s="24">
        <f t="shared" si="14"/>
        <v>61</v>
      </c>
      <c r="I25" s="24">
        <f t="shared" si="14"/>
        <v>75</v>
      </c>
      <c r="J25" s="12">
        <f t="shared" si="11"/>
        <v>581</v>
      </c>
      <c r="K25" s="13">
        <f t="shared" si="12"/>
        <v>72.625</v>
      </c>
      <c r="L25" s="25"/>
      <c r="M25" s="23" t="s">
        <v>6</v>
      </c>
      <c r="N25" s="26">
        <f t="shared" ref="N25:U25" si="15">SUM(N5:N16)</f>
        <v>22.885515882480096</v>
      </c>
      <c r="O25" s="26">
        <f t="shared" si="15"/>
        <v>26.166608280776703</v>
      </c>
      <c r="P25" s="26">
        <f t="shared" si="15"/>
        <v>26.271581926662204</v>
      </c>
      <c r="Q25" s="26">
        <f t="shared" si="15"/>
        <v>24.2102807678849</v>
      </c>
      <c r="R25" s="26">
        <f t="shared" si="15"/>
        <v>21.87185695091901</v>
      </c>
      <c r="S25" s="26">
        <f t="shared" si="15"/>
        <v>25.731400413186751</v>
      </c>
      <c r="T25" s="26">
        <f t="shared" si="15"/>
        <v>23.821289567778262</v>
      </c>
      <c r="U25" s="26">
        <f t="shared" si="15"/>
        <v>23.636600244556298</v>
      </c>
      <c r="V25" s="26">
        <f t="shared" si="9"/>
        <v>194.59513403424421</v>
      </c>
      <c r="W25" s="27">
        <f t="shared" si="10"/>
        <v>24.324391754280526</v>
      </c>
    </row>
    <row r="26" spans="1:23" ht="15.75" thickBot="1">
      <c r="A26" s="28" t="s">
        <v>7</v>
      </c>
      <c r="B26" s="29">
        <f t="shared" ref="B26:I26" si="16">AVERAGE(B5:B24)</f>
        <v>3.4</v>
      </c>
      <c r="C26" s="29">
        <f t="shared" si="16"/>
        <v>4</v>
      </c>
      <c r="D26" s="29">
        <f t="shared" si="16"/>
        <v>4.3</v>
      </c>
      <c r="E26" s="29">
        <f t="shared" si="16"/>
        <v>3.45</v>
      </c>
      <c r="F26" s="29">
        <f t="shared" si="16"/>
        <v>2.4500000000000002</v>
      </c>
      <c r="G26" s="29">
        <f t="shared" si="16"/>
        <v>4.6500000000000004</v>
      </c>
      <c r="H26" s="29">
        <f t="shared" si="16"/>
        <v>3.05</v>
      </c>
      <c r="I26" s="29">
        <f t="shared" si="16"/>
        <v>3.75</v>
      </c>
      <c r="J26" s="12">
        <f t="shared" si="11"/>
        <v>29.05</v>
      </c>
      <c r="K26" s="13">
        <f t="shared" si="12"/>
        <v>3.6312500000000001</v>
      </c>
      <c r="L26" s="25"/>
      <c r="M26" s="28" t="s">
        <v>7</v>
      </c>
      <c r="N26" s="30">
        <f t="shared" ref="N26:U26" si="17">AVERAGE(N5:N16)</f>
        <v>1.907126323540008</v>
      </c>
      <c r="O26" s="30">
        <f t="shared" si="17"/>
        <v>2.1805506900647251</v>
      </c>
      <c r="P26" s="30">
        <f t="shared" si="17"/>
        <v>2.1892984938885172</v>
      </c>
      <c r="Q26" s="30">
        <f t="shared" si="17"/>
        <v>2.0175233973237416</v>
      </c>
      <c r="R26" s="30">
        <f t="shared" si="17"/>
        <v>1.8226547459099176</v>
      </c>
      <c r="S26" s="30">
        <f t="shared" si="17"/>
        <v>2.1442833677655626</v>
      </c>
      <c r="T26" s="30">
        <f t="shared" si="17"/>
        <v>1.9851074639815218</v>
      </c>
      <c r="U26" s="30">
        <f t="shared" si="17"/>
        <v>1.9697166870463583</v>
      </c>
      <c r="V26" s="30">
        <f t="shared" si="9"/>
        <v>16.216261169520347</v>
      </c>
      <c r="W26" s="31">
        <f t="shared" si="10"/>
        <v>2.0270326461900434</v>
      </c>
    </row>
    <row r="29" spans="1:23" ht="21" thickBot="1">
      <c r="A29" s="170" t="s">
        <v>20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"/>
      <c r="N29" s="1"/>
      <c r="O29" s="1" t="s">
        <v>1</v>
      </c>
      <c r="P29" s="1"/>
      <c r="Q29" s="1"/>
      <c r="R29" s="1"/>
      <c r="S29" s="1"/>
      <c r="T29" s="1"/>
      <c r="U29" s="1"/>
      <c r="V29" s="1"/>
      <c r="W29" s="1"/>
    </row>
    <row r="30" spans="1:23" ht="15.75" thickBot="1">
      <c r="A30" s="2" t="s">
        <v>2</v>
      </c>
      <c r="B30" s="4" t="s">
        <v>8</v>
      </c>
      <c r="C30" s="3">
        <v>152</v>
      </c>
      <c r="D30" s="3">
        <v>433</v>
      </c>
      <c r="E30" s="3">
        <v>510</v>
      </c>
      <c r="F30" s="3">
        <v>714</v>
      </c>
      <c r="G30" s="4" t="s">
        <v>9</v>
      </c>
      <c r="H30" s="3">
        <v>794</v>
      </c>
      <c r="I30" s="4" t="s">
        <v>19</v>
      </c>
      <c r="J30" s="2" t="s">
        <v>3</v>
      </c>
      <c r="K30" s="5" t="s">
        <v>4</v>
      </c>
      <c r="L30" s="6"/>
      <c r="M30" s="2" t="s">
        <v>2</v>
      </c>
      <c r="N30" s="3" t="str">
        <f t="shared" ref="N30:R31" si="18">B30</f>
        <v>030</v>
      </c>
      <c r="O30" s="3">
        <f t="shared" si="18"/>
        <v>152</v>
      </c>
      <c r="P30" s="3">
        <f t="shared" si="18"/>
        <v>433</v>
      </c>
      <c r="Q30" s="3">
        <f t="shared" si="18"/>
        <v>510</v>
      </c>
      <c r="R30" s="3">
        <f t="shared" si="18"/>
        <v>714</v>
      </c>
      <c r="S30" s="4" t="s">
        <v>9</v>
      </c>
      <c r="T30" s="3">
        <f>H30</f>
        <v>794</v>
      </c>
      <c r="U30" s="4" t="s">
        <v>19</v>
      </c>
      <c r="V30" s="2" t="s">
        <v>3</v>
      </c>
      <c r="W30" s="2" t="s">
        <v>4</v>
      </c>
    </row>
    <row r="31" spans="1:23" ht="15.75" thickBot="1">
      <c r="A31" s="7" t="s">
        <v>5</v>
      </c>
      <c r="B31" s="7" t="s">
        <v>10</v>
      </c>
      <c r="C31" s="7" t="s">
        <v>11</v>
      </c>
      <c r="D31" s="7" t="s">
        <v>14</v>
      </c>
      <c r="E31" s="7" t="s">
        <v>13</v>
      </c>
      <c r="F31" s="7" t="s">
        <v>15</v>
      </c>
      <c r="G31" s="7" t="s">
        <v>16</v>
      </c>
      <c r="H31" s="7" t="s">
        <v>17</v>
      </c>
      <c r="I31" s="7" t="s">
        <v>18</v>
      </c>
      <c r="J31" s="7"/>
      <c r="K31" s="8"/>
      <c r="L31" s="6"/>
      <c r="M31" s="7" t="s">
        <v>5</v>
      </c>
      <c r="N31" s="7" t="str">
        <f t="shared" si="18"/>
        <v>a6</v>
      </c>
      <c r="O31" s="7" t="str">
        <f t="shared" si="18"/>
        <v>a3</v>
      </c>
      <c r="P31" s="7" t="str">
        <f t="shared" si="18"/>
        <v>a7</v>
      </c>
      <c r="Q31" s="7" t="str">
        <f t="shared" si="18"/>
        <v>a4</v>
      </c>
      <c r="R31" s="7" t="str">
        <f t="shared" si="18"/>
        <v>a1</v>
      </c>
      <c r="S31" s="7" t="str">
        <f>G31</f>
        <v>a8</v>
      </c>
      <c r="T31" s="7" t="str">
        <f>H31</f>
        <v>a2</v>
      </c>
      <c r="U31" s="7" t="str">
        <f>I31</f>
        <v>a5</v>
      </c>
      <c r="V31" s="7"/>
      <c r="W31" s="7"/>
    </row>
    <row r="32" spans="1:23">
      <c r="A32" s="9">
        <v>1</v>
      </c>
      <c r="B32" s="10">
        <v>2</v>
      </c>
      <c r="C32" s="11">
        <v>4</v>
      </c>
      <c r="D32" s="11">
        <v>3</v>
      </c>
      <c r="E32" s="11">
        <v>5</v>
      </c>
      <c r="F32" s="11">
        <v>2</v>
      </c>
      <c r="G32" s="11">
        <v>3</v>
      </c>
      <c r="H32" s="11">
        <v>3</v>
      </c>
      <c r="I32" s="11">
        <v>2</v>
      </c>
      <c r="J32" s="12">
        <f>SUM(B32:I32)</f>
        <v>24</v>
      </c>
      <c r="K32" s="13">
        <f>AVERAGE(B32:I32)</f>
        <v>3</v>
      </c>
      <c r="L32" s="1"/>
      <c r="M32" s="9">
        <v>1</v>
      </c>
      <c r="N32" s="14">
        <f t="shared" ref="N32:N51" si="19">(B32+0.5)^0.5</f>
        <v>1.5811388300841898</v>
      </c>
      <c r="O32" s="14">
        <f t="shared" ref="O32:O51" si="20">(C32+0.5)^0.5</f>
        <v>2.1213203435596424</v>
      </c>
      <c r="P32" s="14">
        <f t="shared" ref="P32:P51" si="21">(D32+0.5)^0.5</f>
        <v>1.8708286933869707</v>
      </c>
      <c r="Q32" s="14">
        <f t="shared" ref="Q32:Q51" si="22">(E32+0.5)^0.5</f>
        <v>2.3452078799117149</v>
      </c>
      <c r="R32" s="14">
        <f t="shared" ref="R32:R51" si="23">(F32+0.5)^0.5</f>
        <v>1.5811388300841898</v>
      </c>
      <c r="S32" s="14">
        <f t="shared" ref="S32:S51" si="24">(G32+0.5)^0.5</f>
        <v>1.8708286933869707</v>
      </c>
      <c r="T32" s="14">
        <f t="shared" ref="T32:T51" si="25">(H32+0.5)^0.5</f>
        <v>1.8708286933869707</v>
      </c>
      <c r="U32" s="14">
        <f t="shared" ref="U32:U51" si="26">(I32+0.5)^0.5</f>
        <v>1.5811388300841898</v>
      </c>
      <c r="V32" s="14">
        <f t="shared" ref="V32:V53" si="27">SUM(N32:U32)</f>
        <v>14.822430793884836</v>
      </c>
      <c r="W32" s="15">
        <f t="shared" ref="W32:W53" si="28">AVERAGE(N32:U32)</f>
        <v>1.8528038492356045</v>
      </c>
    </row>
    <row r="33" spans="1:23">
      <c r="A33" s="16">
        <v>2</v>
      </c>
      <c r="B33" s="17">
        <v>3</v>
      </c>
      <c r="C33" s="18">
        <v>5</v>
      </c>
      <c r="D33" s="18">
        <v>3</v>
      </c>
      <c r="E33" s="18">
        <v>4</v>
      </c>
      <c r="F33" s="18">
        <v>5</v>
      </c>
      <c r="G33" s="18">
        <v>3</v>
      </c>
      <c r="H33" s="18">
        <v>4</v>
      </c>
      <c r="I33" s="18">
        <v>3</v>
      </c>
      <c r="J33" s="12">
        <f t="shared" ref="J33:J53" si="29">SUM(B33:I33)</f>
        <v>30</v>
      </c>
      <c r="K33" s="13">
        <f t="shared" ref="K33:K53" si="30">AVERAGE(B33:I33)</f>
        <v>3.75</v>
      </c>
      <c r="L33" s="1"/>
      <c r="M33" s="16">
        <f>M32+1</f>
        <v>2</v>
      </c>
      <c r="N33" s="19">
        <f t="shared" si="19"/>
        <v>1.8708286933869707</v>
      </c>
      <c r="O33" s="19">
        <f t="shared" si="20"/>
        <v>2.3452078799117149</v>
      </c>
      <c r="P33" s="19">
        <f t="shared" si="21"/>
        <v>1.8708286933869707</v>
      </c>
      <c r="Q33" s="19">
        <f t="shared" si="22"/>
        <v>2.1213203435596424</v>
      </c>
      <c r="R33" s="19">
        <f t="shared" si="23"/>
        <v>2.3452078799117149</v>
      </c>
      <c r="S33" s="19">
        <f t="shared" si="24"/>
        <v>1.8708286933869707</v>
      </c>
      <c r="T33" s="19">
        <f t="shared" si="25"/>
        <v>2.1213203435596424</v>
      </c>
      <c r="U33" s="19">
        <f t="shared" si="26"/>
        <v>1.8708286933869707</v>
      </c>
      <c r="V33" s="19">
        <f t="shared" si="27"/>
        <v>16.416371220490596</v>
      </c>
      <c r="W33" s="20">
        <f t="shared" si="28"/>
        <v>2.0520464025613245</v>
      </c>
    </row>
    <row r="34" spans="1:23">
      <c r="A34" s="16">
        <v>3</v>
      </c>
      <c r="B34" s="17">
        <v>3</v>
      </c>
      <c r="C34" s="18">
        <v>5</v>
      </c>
      <c r="D34" s="18">
        <v>3</v>
      </c>
      <c r="E34" s="18">
        <v>4</v>
      </c>
      <c r="F34" s="18">
        <v>5</v>
      </c>
      <c r="G34" s="18">
        <v>3</v>
      </c>
      <c r="H34" s="18">
        <v>4</v>
      </c>
      <c r="I34" s="18">
        <v>3</v>
      </c>
      <c r="J34" s="12">
        <f t="shared" si="29"/>
        <v>30</v>
      </c>
      <c r="K34" s="13">
        <f t="shared" si="30"/>
        <v>3.75</v>
      </c>
      <c r="L34" s="1"/>
      <c r="M34" s="16">
        <f t="shared" ref="M34:M51" si="31">M33+1</f>
        <v>3</v>
      </c>
      <c r="N34" s="19">
        <f t="shared" si="19"/>
        <v>1.8708286933869707</v>
      </c>
      <c r="O34" s="19">
        <f t="shared" si="20"/>
        <v>2.3452078799117149</v>
      </c>
      <c r="P34" s="19">
        <f t="shared" si="21"/>
        <v>1.8708286933869707</v>
      </c>
      <c r="Q34" s="19">
        <f t="shared" si="22"/>
        <v>2.1213203435596424</v>
      </c>
      <c r="R34" s="19">
        <f t="shared" si="23"/>
        <v>2.3452078799117149</v>
      </c>
      <c r="S34" s="19">
        <f t="shared" si="24"/>
        <v>1.8708286933869707</v>
      </c>
      <c r="T34" s="19">
        <f t="shared" si="25"/>
        <v>2.1213203435596424</v>
      </c>
      <c r="U34" s="19">
        <f t="shared" si="26"/>
        <v>1.8708286933869707</v>
      </c>
      <c r="V34" s="19">
        <f t="shared" si="27"/>
        <v>16.416371220490596</v>
      </c>
      <c r="W34" s="20">
        <f t="shared" si="28"/>
        <v>2.0520464025613245</v>
      </c>
    </row>
    <row r="35" spans="1:23">
      <c r="A35" s="16">
        <v>4</v>
      </c>
      <c r="B35" s="17">
        <v>4</v>
      </c>
      <c r="C35" s="18">
        <v>4</v>
      </c>
      <c r="D35" s="18">
        <v>5</v>
      </c>
      <c r="E35" s="18">
        <v>3</v>
      </c>
      <c r="F35" s="18">
        <v>2</v>
      </c>
      <c r="G35" s="18">
        <v>4</v>
      </c>
      <c r="H35" s="18">
        <v>4</v>
      </c>
      <c r="I35" s="18">
        <v>4</v>
      </c>
      <c r="J35" s="12">
        <f t="shared" si="29"/>
        <v>30</v>
      </c>
      <c r="K35" s="13">
        <f t="shared" si="30"/>
        <v>3.75</v>
      </c>
      <c r="L35" s="1"/>
      <c r="M35" s="16">
        <f t="shared" si="31"/>
        <v>4</v>
      </c>
      <c r="N35" s="19">
        <f t="shared" si="19"/>
        <v>2.1213203435596424</v>
      </c>
      <c r="O35" s="19">
        <f t="shared" si="20"/>
        <v>2.1213203435596424</v>
      </c>
      <c r="P35" s="19">
        <f t="shared" si="21"/>
        <v>2.3452078799117149</v>
      </c>
      <c r="Q35" s="19">
        <f t="shared" si="22"/>
        <v>1.8708286933869707</v>
      </c>
      <c r="R35" s="19">
        <f t="shared" si="23"/>
        <v>1.5811388300841898</v>
      </c>
      <c r="S35" s="19">
        <f t="shared" si="24"/>
        <v>2.1213203435596424</v>
      </c>
      <c r="T35" s="19">
        <f t="shared" si="25"/>
        <v>2.1213203435596424</v>
      </c>
      <c r="U35" s="19">
        <f t="shared" si="26"/>
        <v>2.1213203435596424</v>
      </c>
      <c r="V35" s="19">
        <f t="shared" si="27"/>
        <v>16.403777121181086</v>
      </c>
      <c r="W35" s="20">
        <f t="shared" si="28"/>
        <v>2.0504721401476358</v>
      </c>
    </row>
    <row r="36" spans="1:23">
      <c r="A36" s="16">
        <v>5</v>
      </c>
      <c r="B36" s="17">
        <v>4</v>
      </c>
      <c r="C36" s="18">
        <v>2</v>
      </c>
      <c r="D36" s="18">
        <v>5</v>
      </c>
      <c r="E36" s="18">
        <v>3</v>
      </c>
      <c r="F36" s="18">
        <v>3</v>
      </c>
      <c r="G36" s="18">
        <v>5</v>
      </c>
      <c r="H36" s="18">
        <v>2</v>
      </c>
      <c r="I36" s="18">
        <v>5</v>
      </c>
      <c r="J36" s="12">
        <f t="shared" si="29"/>
        <v>29</v>
      </c>
      <c r="K36" s="13">
        <f t="shared" si="30"/>
        <v>3.625</v>
      </c>
      <c r="L36" s="1"/>
      <c r="M36" s="16">
        <f t="shared" si="31"/>
        <v>5</v>
      </c>
      <c r="N36" s="19">
        <f t="shared" si="19"/>
        <v>2.1213203435596424</v>
      </c>
      <c r="O36" s="19">
        <f t="shared" si="20"/>
        <v>1.5811388300841898</v>
      </c>
      <c r="P36" s="19">
        <f t="shared" si="21"/>
        <v>2.3452078799117149</v>
      </c>
      <c r="Q36" s="19">
        <f t="shared" si="22"/>
        <v>1.8708286933869707</v>
      </c>
      <c r="R36" s="19">
        <f t="shared" si="23"/>
        <v>1.8708286933869707</v>
      </c>
      <c r="S36" s="19">
        <f t="shared" si="24"/>
        <v>2.3452078799117149</v>
      </c>
      <c r="T36" s="19">
        <f t="shared" si="25"/>
        <v>1.5811388300841898</v>
      </c>
      <c r="U36" s="19">
        <f t="shared" si="26"/>
        <v>2.3452078799117149</v>
      </c>
      <c r="V36" s="19">
        <f t="shared" si="27"/>
        <v>16.060879030237107</v>
      </c>
      <c r="W36" s="20">
        <f t="shared" si="28"/>
        <v>2.0076098787796384</v>
      </c>
    </row>
    <row r="37" spans="1:23">
      <c r="A37" s="16">
        <v>6</v>
      </c>
      <c r="B37" s="17">
        <v>4</v>
      </c>
      <c r="C37" s="18">
        <v>3</v>
      </c>
      <c r="D37" s="18">
        <v>5</v>
      </c>
      <c r="E37" s="18">
        <v>2</v>
      </c>
      <c r="F37" s="18">
        <v>2</v>
      </c>
      <c r="G37" s="18">
        <v>5</v>
      </c>
      <c r="H37" s="18">
        <v>3</v>
      </c>
      <c r="I37" s="18">
        <v>3</v>
      </c>
      <c r="J37" s="12">
        <f t="shared" si="29"/>
        <v>27</v>
      </c>
      <c r="K37" s="13">
        <f t="shared" si="30"/>
        <v>3.375</v>
      </c>
      <c r="L37" s="1"/>
      <c r="M37" s="16">
        <f t="shared" si="31"/>
        <v>6</v>
      </c>
      <c r="N37" s="19">
        <f t="shared" si="19"/>
        <v>2.1213203435596424</v>
      </c>
      <c r="O37" s="19">
        <f t="shared" si="20"/>
        <v>1.8708286933869707</v>
      </c>
      <c r="P37" s="19">
        <f t="shared" si="21"/>
        <v>2.3452078799117149</v>
      </c>
      <c r="Q37" s="19">
        <f t="shared" si="22"/>
        <v>1.5811388300841898</v>
      </c>
      <c r="R37" s="19">
        <f t="shared" si="23"/>
        <v>1.5811388300841898</v>
      </c>
      <c r="S37" s="19">
        <f t="shared" si="24"/>
        <v>2.3452078799117149</v>
      </c>
      <c r="T37" s="19">
        <f t="shared" si="25"/>
        <v>1.8708286933869707</v>
      </c>
      <c r="U37" s="19">
        <f t="shared" si="26"/>
        <v>1.8708286933869707</v>
      </c>
      <c r="V37" s="19">
        <f t="shared" si="27"/>
        <v>15.586499843712364</v>
      </c>
      <c r="W37" s="20">
        <f t="shared" si="28"/>
        <v>1.9483124804640455</v>
      </c>
    </row>
    <row r="38" spans="1:23">
      <c r="A38" s="16">
        <v>7</v>
      </c>
      <c r="B38" s="17">
        <v>4</v>
      </c>
      <c r="C38" s="18">
        <v>3</v>
      </c>
      <c r="D38" s="18">
        <v>5</v>
      </c>
      <c r="E38" s="18">
        <v>2</v>
      </c>
      <c r="F38" s="18">
        <v>2</v>
      </c>
      <c r="G38" s="18">
        <v>5</v>
      </c>
      <c r="H38" s="18">
        <v>3</v>
      </c>
      <c r="I38" s="18">
        <v>3</v>
      </c>
      <c r="J38" s="12">
        <f t="shared" si="29"/>
        <v>27</v>
      </c>
      <c r="K38" s="13">
        <f t="shared" si="30"/>
        <v>3.375</v>
      </c>
      <c r="L38" s="1"/>
      <c r="M38" s="16">
        <f t="shared" si="31"/>
        <v>7</v>
      </c>
      <c r="N38" s="19">
        <f t="shared" si="19"/>
        <v>2.1213203435596424</v>
      </c>
      <c r="O38" s="19">
        <f t="shared" si="20"/>
        <v>1.8708286933869707</v>
      </c>
      <c r="P38" s="19">
        <f t="shared" si="21"/>
        <v>2.3452078799117149</v>
      </c>
      <c r="Q38" s="19">
        <f t="shared" si="22"/>
        <v>1.5811388300841898</v>
      </c>
      <c r="R38" s="19">
        <f t="shared" si="23"/>
        <v>1.5811388300841898</v>
      </c>
      <c r="S38" s="19">
        <f t="shared" si="24"/>
        <v>2.3452078799117149</v>
      </c>
      <c r="T38" s="19">
        <f t="shared" si="25"/>
        <v>1.8708286933869707</v>
      </c>
      <c r="U38" s="19">
        <f t="shared" si="26"/>
        <v>1.8708286933869707</v>
      </c>
      <c r="V38" s="19">
        <f t="shared" si="27"/>
        <v>15.586499843712364</v>
      </c>
      <c r="W38" s="20">
        <f t="shared" si="28"/>
        <v>1.9483124804640455</v>
      </c>
    </row>
    <row r="39" spans="1:23">
      <c r="A39" s="16">
        <v>8</v>
      </c>
      <c r="B39" s="17">
        <v>1</v>
      </c>
      <c r="C39" s="18">
        <v>6</v>
      </c>
      <c r="D39" s="18">
        <v>4</v>
      </c>
      <c r="E39" s="18">
        <v>4</v>
      </c>
      <c r="F39" s="18">
        <v>2</v>
      </c>
      <c r="G39" s="18">
        <v>5</v>
      </c>
      <c r="H39" s="18">
        <v>5</v>
      </c>
      <c r="I39" s="18">
        <v>3</v>
      </c>
      <c r="J39" s="12">
        <f t="shared" si="29"/>
        <v>30</v>
      </c>
      <c r="K39" s="13">
        <f t="shared" si="30"/>
        <v>3.75</v>
      </c>
      <c r="L39" s="1"/>
      <c r="M39" s="16">
        <f t="shared" si="31"/>
        <v>8</v>
      </c>
      <c r="N39" s="19">
        <f t="shared" si="19"/>
        <v>1.2247448713915889</v>
      </c>
      <c r="O39" s="19">
        <f t="shared" si="20"/>
        <v>2.5495097567963922</v>
      </c>
      <c r="P39" s="19">
        <f t="shared" si="21"/>
        <v>2.1213203435596424</v>
      </c>
      <c r="Q39" s="19">
        <f t="shared" si="22"/>
        <v>2.1213203435596424</v>
      </c>
      <c r="R39" s="19">
        <f t="shared" si="23"/>
        <v>1.5811388300841898</v>
      </c>
      <c r="S39" s="19">
        <f t="shared" si="24"/>
        <v>2.3452078799117149</v>
      </c>
      <c r="T39" s="19">
        <f t="shared" si="25"/>
        <v>2.3452078799117149</v>
      </c>
      <c r="U39" s="19">
        <f t="shared" si="26"/>
        <v>1.8708286933869707</v>
      </c>
      <c r="V39" s="19">
        <f t="shared" si="27"/>
        <v>16.159278598601858</v>
      </c>
      <c r="W39" s="20">
        <f t="shared" si="28"/>
        <v>2.0199098248252323</v>
      </c>
    </row>
    <row r="40" spans="1:23">
      <c r="A40" s="16">
        <v>9</v>
      </c>
      <c r="B40" s="17">
        <v>5</v>
      </c>
      <c r="C40" s="18">
        <v>4</v>
      </c>
      <c r="D40" s="18">
        <v>5</v>
      </c>
      <c r="E40" s="18">
        <v>4</v>
      </c>
      <c r="F40" s="18">
        <v>2</v>
      </c>
      <c r="G40" s="18">
        <v>5</v>
      </c>
      <c r="H40" s="18">
        <v>2</v>
      </c>
      <c r="I40" s="18">
        <v>4</v>
      </c>
      <c r="J40" s="12">
        <f t="shared" si="29"/>
        <v>31</v>
      </c>
      <c r="K40" s="13">
        <f t="shared" si="30"/>
        <v>3.875</v>
      </c>
      <c r="L40" s="1"/>
      <c r="M40" s="16">
        <f t="shared" si="31"/>
        <v>9</v>
      </c>
      <c r="N40" s="19">
        <f t="shared" si="19"/>
        <v>2.3452078799117149</v>
      </c>
      <c r="O40" s="19">
        <f t="shared" si="20"/>
        <v>2.1213203435596424</v>
      </c>
      <c r="P40" s="19">
        <f t="shared" si="21"/>
        <v>2.3452078799117149</v>
      </c>
      <c r="Q40" s="19">
        <f t="shared" si="22"/>
        <v>2.1213203435596424</v>
      </c>
      <c r="R40" s="19">
        <f t="shared" si="23"/>
        <v>1.5811388300841898</v>
      </c>
      <c r="S40" s="19">
        <f t="shared" si="24"/>
        <v>2.3452078799117149</v>
      </c>
      <c r="T40" s="19">
        <f t="shared" si="25"/>
        <v>1.5811388300841898</v>
      </c>
      <c r="U40" s="19">
        <f t="shared" si="26"/>
        <v>2.1213203435596424</v>
      </c>
      <c r="V40" s="19">
        <f t="shared" si="27"/>
        <v>16.56186233058245</v>
      </c>
      <c r="W40" s="20">
        <f t="shared" si="28"/>
        <v>2.0702327913228062</v>
      </c>
    </row>
    <row r="41" spans="1:23">
      <c r="A41" s="16">
        <v>10</v>
      </c>
      <c r="B41" s="17">
        <v>2</v>
      </c>
      <c r="C41" s="18">
        <v>6</v>
      </c>
      <c r="D41" s="18">
        <v>4</v>
      </c>
      <c r="E41" s="18">
        <v>6</v>
      </c>
      <c r="F41" s="18">
        <v>2</v>
      </c>
      <c r="G41" s="18">
        <v>2</v>
      </c>
      <c r="H41" s="18">
        <v>3</v>
      </c>
      <c r="I41" s="18">
        <v>4</v>
      </c>
      <c r="J41" s="12">
        <f t="shared" si="29"/>
        <v>29</v>
      </c>
      <c r="K41" s="13">
        <f t="shared" si="30"/>
        <v>3.625</v>
      </c>
      <c r="L41" s="1"/>
      <c r="M41" s="16">
        <f t="shared" si="31"/>
        <v>10</v>
      </c>
      <c r="N41" s="19">
        <f t="shared" si="19"/>
        <v>1.5811388300841898</v>
      </c>
      <c r="O41" s="19">
        <f t="shared" si="20"/>
        <v>2.5495097567963922</v>
      </c>
      <c r="P41" s="19">
        <f t="shared" si="21"/>
        <v>2.1213203435596424</v>
      </c>
      <c r="Q41" s="19">
        <f t="shared" si="22"/>
        <v>2.5495097567963922</v>
      </c>
      <c r="R41" s="19">
        <f t="shared" si="23"/>
        <v>1.5811388300841898</v>
      </c>
      <c r="S41" s="19">
        <f t="shared" si="24"/>
        <v>1.5811388300841898</v>
      </c>
      <c r="T41" s="19">
        <f t="shared" si="25"/>
        <v>1.8708286933869707</v>
      </c>
      <c r="U41" s="19">
        <f t="shared" si="26"/>
        <v>2.1213203435596424</v>
      </c>
      <c r="V41" s="19">
        <f t="shared" si="27"/>
        <v>15.955905384351608</v>
      </c>
      <c r="W41" s="20">
        <f t="shared" si="28"/>
        <v>1.994488173043951</v>
      </c>
    </row>
    <row r="42" spans="1:23">
      <c r="A42" s="16">
        <v>11</v>
      </c>
      <c r="B42" s="17">
        <v>5</v>
      </c>
      <c r="C42" s="18">
        <v>5</v>
      </c>
      <c r="D42" s="18">
        <v>5</v>
      </c>
      <c r="E42" s="18">
        <v>5</v>
      </c>
      <c r="F42" s="18">
        <v>4</v>
      </c>
      <c r="G42" s="18">
        <v>5</v>
      </c>
      <c r="H42" s="18">
        <v>5</v>
      </c>
      <c r="I42" s="18">
        <v>4</v>
      </c>
      <c r="J42" s="12">
        <f t="shared" si="29"/>
        <v>38</v>
      </c>
      <c r="K42" s="13">
        <f t="shared" si="30"/>
        <v>4.75</v>
      </c>
      <c r="L42" s="1"/>
      <c r="M42" s="16">
        <f t="shared" si="31"/>
        <v>11</v>
      </c>
      <c r="N42" s="19">
        <f t="shared" si="19"/>
        <v>2.3452078799117149</v>
      </c>
      <c r="O42" s="19">
        <f t="shared" si="20"/>
        <v>2.3452078799117149</v>
      </c>
      <c r="P42" s="19">
        <f t="shared" si="21"/>
        <v>2.3452078799117149</v>
      </c>
      <c r="Q42" s="19">
        <f t="shared" si="22"/>
        <v>2.3452078799117149</v>
      </c>
      <c r="R42" s="19">
        <f t="shared" si="23"/>
        <v>2.1213203435596424</v>
      </c>
      <c r="S42" s="19">
        <f t="shared" si="24"/>
        <v>2.3452078799117149</v>
      </c>
      <c r="T42" s="19">
        <f t="shared" si="25"/>
        <v>2.3452078799117149</v>
      </c>
      <c r="U42" s="19">
        <f t="shared" si="26"/>
        <v>2.1213203435596424</v>
      </c>
      <c r="V42" s="19">
        <f t="shared" si="27"/>
        <v>18.313887966589572</v>
      </c>
      <c r="W42" s="20">
        <f t="shared" si="28"/>
        <v>2.2892359958236965</v>
      </c>
    </row>
    <row r="43" spans="1:23">
      <c r="A43" s="16">
        <v>12</v>
      </c>
      <c r="B43" s="17">
        <v>2</v>
      </c>
      <c r="C43" s="18">
        <v>5</v>
      </c>
      <c r="D43" s="18">
        <v>5</v>
      </c>
      <c r="E43" s="18">
        <v>2</v>
      </c>
      <c r="F43" s="18">
        <v>4</v>
      </c>
      <c r="G43" s="18">
        <v>5</v>
      </c>
      <c r="H43" s="18">
        <v>4</v>
      </c>
      <c r="I43" s="18">
        <v>3</v>
      </c>
      <c r="J43" s="12">
        <f t="shared" si="29"/>
        <v>30</v>
      </c>
      <c r="K43" s="13">
        <f t="shared" si="30"/>
        <v>3.75</v>
      </c>
      <c r="L43" s="1"/>
      <c r="M43" s="16">
        <f t="shared" si="31"/>
        <v>12</v>
      </c>
      <c r="N43" s="19">
        <f t="shared" si="19"/>
        <v>1.5811388300841898</v>
      </c>
      <c r="O43" s="19">
        <f t="shared" si="20"/>
        <v>2.3452078799117149</v>
      </c>
      <c r="P43" s="19">
        <f t="shared" si="21"/>
        <v>2.3452078799117149</v>
      </c>
      <c r="Q43" s="19">
        <f t="shared" si="22"/>
        <v>1.5811388300841898</v>
      </c>
      <c r="R43" s="19">
        <f t="shared" si="23"/>
        <v>2.1213203435596424</v>
      </c>
      <c r="S43" s="19">
        <f t="shared" si="24"/>
        <v>2.3452078799117149</v>
      </c>
      <c r="T43" s="19">
        <f t="shared" si="25"/>
        <v>2.1213203435596424</v>
      </c>
      <c r="U43" s="19">
        <f t="shared" si="26"/>
        <v>1.8708286933869707</v>
      </c>
      <c r="V43" s="19">
        <f t="shared" si="27"/>
        <v>16.31137068040978</v>
      </c>
      <c r="W43" s="20">
        <f t="shared" si="28"/>
        <v>2.0389213350512225</v>
      </c>
    </row>
    <row r="44" spans="1:23">
      <c r="A44" s="16">
        <v>13</v>
      </c>
      <c r="B44" s="17">
        <v>5</v>
      </c>
      <c r="C44" s="18">
        <v>2</v>
      </c>
      <c r="D44" s="18">
        <v>3</v>
      </c>
      <c r="E44" s="18">
        <v>3</v>
      </c>
      <c r="F44" s="18">
        <v>2</v>
      </c>
      <c r="G44" s="18">
        <v>6</v>
      </c>
      <c r="H44" s="18">
        <v>1</v>
      </c>
      <c r="I44" s="18">
        <v>4</v>
      </c>
      <c r="J44" s="12">
        <f t="shared" si="29"/>
        <v>26</v>
      </c>
      <c r="K44" s="13">
        <f t="shared" si="30"/>
        <v>3.25</v>
      </c>
      <c r="L44" s="1"/>
      <c r="M44" s="16">
        <f t="shared" si="31"/>
        <v>13</v>
      </c>
      <c r="N44" s="19">
        <f t="shared" si="19"/>
        <v>2.3452078799117149</v>
      </c>
      <c r="O44" s="19">
        <f t="shared" si="20"/>
        <v>1.5811388300841898</v>
      </c>
      <c r="P44" s="19">
        <f t="shared" si="21"/>
        <v>1.8708286933869707</v>
      </c>
      <c r="Q44" s="19">
        <f t="shared" si="22"/>
        <v>1.8708286933869707</v>
      </c>
      <c r="R44" s="19">
        <f t="shared" si="23"/>
        <v>1.5811388300841898</v>
      </c>
      <c r="S44" s="19">
        <f t="shared" si="24"/>
        <v>2.5495097567963922</v>
      </c>
      <c r="T44" s="19">
        <f t="shared" si="25"/>
        <v>1.2247448713915889</v>
      </c>
      <c r="U44" s="19">
        <f t="shared" si="26"/>
        <v>2.1213203435596424</v>
      </c>
      <c r="V44" s="19">
        <f t="shared" si="27"/>
        <v>15.144717898601659</v>
      </c>
      <c r="W44" s="20">
        <f t="shared" si="28"/>
        <v>1.8930897373252074</v>
      </c>
    </row>
    <row r="45" spans="1:23">
      <c r="A45" s="16">
        <v>14</v>
      </c>
      <c r="B45" s="17">
        <v>4</v>
      </c>
      <c r="C45" s="18">
        <v>2</v>
      </c>
      <c r="D45" s="18">
        <v>4</v>
      </c>
      <c r="E45" s="18">
        <v>2</v>
      </c>
      <c r="F45" s="18">
        <v>1</v>
      </c>
      <c r="G45" s="18">
        <v>6</v>
      </c>
      <c r="H45" s="18">
        <v>2</v>
      </c>
      <c r="I45" s="18">
        <v>3</v>
      </c>
      <c r="J45" s="12">
        <f t="shared" si="29"/>
        <v>24</v>
      </c>
      <c r="K45" s="13">
        <f t="shared" si="30"/>
        <v>3</v>
      </c>
      <c r="L45" s="1"/>
      <c r="M45" s="16">
        <f t="shared" si="31"/>
        <v>14</v>
      </c>
      <c r="N45" s="19">
        <f t="shared" si="19"/>
        <v>2.1213203435596424</v>
      </c>
      <c r="O45" s="19">
        <f t="shared" si="20"/>
        <v>1.5811388300841898</v>
      </c>
      <c r="P45" s="19">
        <f t="shared" si="21"/>
        <v>2.1213203435596424</v>
      </c>
      <c r="Q45" s="19">
        <f t="shared" si="22"/>
        <v>1.5811388300841898</v>
      </c>
      <c r="R45" s="19">
        <f t="shared" si="23"/>
        <v>1.2247448713915889</v>
      </c>
      <c r="S45" s="19">
        <f t="shared" si="24"/>
        <v>2.5495097567963922</v>
      </c>
      <c r="T45" s="19">
        <f t="shared" si="25"/>
        <v>1.5811388300841898</v>
      </c>
      <c r="U45" s="19">
        <f t="shared" si="26"/>
        <v>1.8708286933869707</v>
      </c>
      <c r="V45" s="19">
        <f t="shared" si="27"/>
        <v>14.631140498946804</v>
      </c>
      <c r="W45" s="20">
        <f t="shared" si="28"/>
        <v>1.8288925623683505</v>
      </c>
    </row>
    <row r="46" spans="1:23">
      <c r="A46" s="16">
        <v>15</v>
      </c>
      <c r="B46" s="17">
        <v>4</v>
      </c>
      <c r="C46" s="18">
        <v>3</v>
      </c>
      <c r="D46" s="18">
        <v>5</v>
      </c>
      <c r="E46" s="18">
        <v>4</v>
      </c>
      <c r="F46" s="18">
        <v>1</v>
      </c>
      <c r="G46" s="18">
        <v>5</v>
      </c>
      <c r="H46" s="18">
        <v>2</v>
      </c>
      <c r="I46" s="18">
        <v>6</v>
      </c>
      <c r="J46" s="12">
        <f t="shared" si="29"/>
        <v>30</v>
      </c>
      <c r="K46" s="13">
        <f t="shared" si="30"/>
        <v>3.75</v>
      </c>
      <c r="L46" s="1"/>
      <c r="M46" s="16">
        <f t="shared" si="31"/>
        <v>15</v>
      </c>
      <c r="N46" s="19">
        <f t="shared" si="19"/>
        <v>2.1213203435596424</v>
      </c>
      <c r="O46" s="19">
        <f t="shared" si="20"/>
        <v>1.8708286933869707</v>
      </c>
      <c r="P46" s="19">
        <f t="shared" si="21"/>
        <v>2.3452078799117149</v>
      </c>
      <c r="Q46" s="19">
        <f t="shared" si="22"/>
        <v>2.1213203435596424</v>
      </c>
      <c r="R46" s="19">
        <f t="shared" si="23"/>
        <v>1.2247448713915889</v>
      </c>
      <c r="S46" s="19">
        <f t="shared" si="24"/>
        <v>2.3452078799117149</v>
      </c>
      <c r="T46" s="19">
        <f t="shared" si="25"/>
        <v>1.5811388300841898</v>
      </c>
      <c r="U46" s="19">
        <f t="shared" si="26"/>
        <v>2.5495097567963922</v>
      </c>
      <c r="V46" s="19">
        <f t="shared" si="27"/>
        <v>16.159278598601855</v>
      </c>
      <c r="W46" s="20">
        <f t="shared" si="28"/>
        <v>2.0199098248252318</v>
      </c>
    </row>
    <row r="47" spans="1:23">
      <c r="A47" s="16">
        <v>16</v>
      </c>
      <c r="B47" s="17">
        <v>3</v>
      </c>
      <c r="C47" s="18">
        <v>4</v>
      </c>
      <c r="D47" s="18">
        <v>5</v>
      </c>
      <c r="E47" s="18">
        <v>3</v>
      </c>
      <c r="F47" s="18">
        <v>1</v>
      </c>
      <c r="G47" s="18">
        <v>6</v>
      </c>
      <c r="H47" s="18">
        <v>2</v>
      </c>
      <c r="I47" s="18">
        <v>4</v>
      </c>
      <c r="J47" s="12">
        <f t="shared" si="29"/>
        <v>28</v>
      </c>
      <c r="K47" s="13">
        <f t="shared" si="30"/>
        <v>3.5</v>
      </c>
      <c r="L47" s="1"/>
      <c r="M47" s="16">
        <f t="shared" si="31"/>
        <v>16</v>
      </c>
      <c r="N47" s="19">
        <f t="shared" si="19"/>
        <v>1.8708286933869707</v>
      </c>
      <c r="O47" s="19">
        <f t="shared" si="20"/>
        <v>2.1213203435596424</v>
      </c>
      <c r="P47" s="19">
        <f t="shared" si="21"/>
        <v>2.3452078799117149</v>
      </c>
      <c r="Q47" s="19">
        <f t="shared" si="22"/>
        <v>1.8708286933869707</v>
      </c>
      <c r="R47" s="19">
        <f t="shared" si="23"/>
        <v>1.2247448713915889</v>
      </c>
      <c r="S47" s="19">
        <f t="shared" si="24"/>
        <v>2.5495097567963922</v>
      </c>
      <c r="T47" s="19">
        <f t="shared" si="25"/>
        <v>1.5811388300841898</v>
      </c>
      <c r="U47" s="19">
        <f t="shared" si="26"/>
        <v>2.1213203435596424</v>
      </c>
      <c r="V47" s="19">
        <f t="shared" si="27"/>
        <v>15.684899412077112</v>
      </c>
      <c r="W47" s="20">
        <f t="shared" si="28"/>
        <v>1.960612426509639</v>
      </c>
    </row>
    <row r="48" spans="1:23">
      <c r="A48" s="16">
        <v>17</v>
      </c>
      <c r="B48" s="17">
        <v>3</v>
      </c>
      <c r="C48" s="18">
        <v>5</v>
      </c>
      <c r="D48" s="18">
        <v>3</v>
      </c>
      <c r="E48" s="18">
        <v>3</v>
      </c>
      <c r="F48" s="18">
        <v>2</v>
      </c>
      <c r="G48" s="18">
        <v>5</v>
      </c>
      <c r="H48" s="18">
        <v>2</v>
      </c>
      <c r="I48" s="18">
        <v>3</v>
      </c>
      <c r="J48" s="12">
        <f t="shared" si="29"/>
        <v>26</v>
      </c>
      <c r="K48" s="13">
        <f t="shared" si="30"/>
        <v>3.25</v>
      </c>
      <c r="L48" s="1"/>
      <c r="M48" s="16">
        <f t="shared" si="31"/>
        <v>17</v>
      </c>
      <c r="N48" s="19">
        <f t="shared" si="19"/>
        <v>1.8708286933869707</v>
      </c>
      <c r="O48" s="19">
        <f t="shared" si="20"/>
        <v>2.3452078799117149</v>
      </c>
      <c r="P48" s="19">
        <f t="shared" si="21"/>
        <v>1.8708286933869707</v>
      </c>
      <c r="Q48" s="19">
        <f t="shared" si="22"/>
        <v>1.8708286933869707</v>
      </c>
      <c r="R48" s="19">
        <f t="shared" si="23"/>
        <v>1.5811388300841898</v>
      </c>
      <c r="S48" s="19">
        <f t="shared" si="24"/>
        <v>2.3452078799117149</v>
      </c>
      <c r="T48" s="19">
        <f t="shared" si="25"/>
        <v>1.5811388300841898</v>
      </c>
      <c r="U48" s="19">
        <f t="shared" si="26"/>
        <v>1.8708286933869707</v>
      </c>
      <c r="V48" s="19">
        <f t="shared" si="27"/>
        <v>15.336008193539691</v>
      </c>
      <c r="W48" s="20">
        <f t="shared" si="28"/>
        <v>1.9170010241924613</v>
      </c>
    </row>
    <row r="49" spans="1:23">
      <c r="A49" s="16">
        <v>18</v>
      </c>
      <c r="B49" s="17">
        <v>4</v>
      </c>
      <c r="C49" s="18">
        <v>4</v>
      </c>
      <c r="D49" s="18">
        <v>4</v>
      </c>
      <c r="E49" s="18">
        <v>4</v>
      </c>
      <c r="F49" s="18">
        <v>2</v>
      </c>
      <c r="G49" s="18">
        <v>5</v>
      </c>
      <c r="H49" s="18">
        <v>4</v>
      </c>
      <c r="I49" s="18">
        <v>5</v>
      </c>
      <c r="J49" s="12">
        <f t="shared" si="29"/>
        <v>32</v>
      </c>
      <c r="K49" s="13">
        <f t="shared" si="30"/>
        <v>4</v>
      </c>
      <c r="L49" s="1"/>
      <c r="M49" s="16">
        <f t="shared" si="31"/>
        <v>18</v>
      </c>
      <c r="N49" s="19">
        <f t="shared" si="19"/>
        <v>2.1213203435596424</v>
      </c>
      <c r="O49" s="19">
        <f t="shared" si="20"/>
        <v>2.1213203435596424</v>
      </c>
      <c r="P49" s="19">
        <f t="shared" si="21"/>
        <v>2.1213203435596424</v>
      </c>
      <c r="Q49" s="19">
        <f t="shared" si="22"/>
        <v>2.1213203435596424</v>
      </c>
      <c r="R49" s="19">
        <f t="shared" si="23"/>
        <v>1.5811388300841898</v>
      </c>
      <c r="S49" s="19">
        <f t="shared" si="24"/>
        <v>2.3452078799117149</v>
      </c>
      <c r="T49" s="19">
        <f t="shared" si="25"/>
        <v>2.1213203435596424</v>
      </c>
      <c r="U49" s="19">
        <f t="shared" si="26"/>
        <v>2.3452078799117149</v>
      </c>
      <c r="V49" s="19">
        <f t="shared" si="27"/>
        <v>16.878156307705829</v>
      </c>
      <c r="W49" s="20">
        <f t="shared" si="28"/>
        <v>2.1097695384632287</v>
      </c>
    </row>
    <row r="50" spans="1:23">
      <c r="A50" s="16">
        <v>19</v>
      </c>
      <c r="B50" s="17">
        <v>4</v>
      </c>
      <c r="C50" s="18">
        <v>3</v>
      </c>
      <c r="D50" s="18">
        <v>5</v>
      </c>
      <c r="E50" s="18">
        <v>4</v>
      </c>
      <c r="F50" s="18">
        <v>1</v>
      </c>
      <c r="G50" s="18">
        <v>5</v>
      </c>
      <c r="H50" s="18">
        <v>2</v>
      </c>
      <c r="I50" s="18">
        <v>6</v>
      </c>
      <c r="J50" s="12">
        <f t="shared" si="29"/>
        <v>30</v>
      </c>
      <c r="K50" s="13">
        <f t="shared" si="30"/>
        <v>3.75</v>
      </c>
      <c r="L50" s="1"/>
      <c r="M50" s="16">
        <f t="shared" si="31"/>
        <v>19</v>
      </c>
      <c r="N50" s="19">
        <f t="shared" si="19"/>
        <v>2.1213203435596424</v>
      </c>
      <c r="O50" s="19">
        <f t="shared" si="20"/>
        <v>1.8708286933869707</v>
      </c>
      <c r="P50" s="19">
        <f t="shared" si="21"/>
        <v>2.3452078799117149</v>
      </c>
      <c r="Q50" s="19">
        <f t="shared" si="22"/>
        <v>2.1213203435596424</v>
      </c>
      <c r="R50" s="19">
        <f t="shared" si="23"/>
        <v>1.2247448713915889</v>
      </c>
      <c r="S50" s="19">
        <f t="shared" si="24"/>
        <v>2.3452078799117149</v>
      </c>
      <c r="T50" s="19">
        <f t="shared" si="25"/>
        <v>1.5811388300841898</v>
      </c>
      <c r="U50" s="19">
        <f t="shared" si="26"/>
        <v>2.5495097567963922</v>
      </c>
      <c r="V50" s="19">
        <f t="shared" si="27"/>
        <v>16.159278598601855</v>
      </c>
      <c r="W50" s="20">
        <f t="shared" si="28"/>
        <v>2.0199098248252318</v>
      </c>
    </row>
    <row r="51" spans="1:23">
      <c r="A51" s="16">
        <v>20</v>
      </c>
      <c r="B51" s="21">
        <v>2</v>
      </c>
      <c r="C51" s="22">
        <v>5</v>
      </c>
      <c r="D51" s="22">
        <v>5</v>
      </c>
      <c r="E51" s="22">
        <v>2</v>
      </c>
      <c r="F51" s="22">
        <v>4</v>
      </c>
      <c r="G51" s="22">
        <v>5</v>
      </c>
      <c r="H51" s="22">
        <v>4</v>
      </c>
      <c r="I51" s="22">
        <v>3</v>
      </c>
      <c r="J51" s="12">
        <f t="shared" si="29"/>
        <v>30</v>
      </c>
      <c r="K51" s="13">
        <f t="shared" si="30"/>
        <v>3.75</v>
      </c>
      <c r="L51" s="1"/>
      <c r="M51" s="16">
        <f t="shared" si="31"/>
        <v>20</v>
      </c>
      <c r="N51" s="19">
        <f t="shared" si="19"/>
        <v>1.5811388300841898</v>
      </c>
      <c r="O51" s="19">
        <f t="shared" si="20"/>
        <v>2.3452078799117149</v>
      </c>
      <c r="P51" s="19">
        <f t="shared" si="21"/>
        <v>2.3452078799117149</v>
      </c>
      <c r="Q51" s="19">
        <f t="shared" si="22"/>
        <v>1.5811388300841898</v>
      </c>
      <c r="R51" s="19">
        <f t="shared" si="23"/>
        <v>2.1213203435596424</v>
      </c>
      <c r="S51" s="19">
        <f t="shared" si="24"/>
        <v>2.3452078799117149</v>
      </c>
      <c r="T51" s="19">
        <f t="shared" si="25"/>
        <v>2.1213203435596424</v>
      </c>
      <c r="U51" s="19">
        <f t="shared" si="26"/>
        <v>1.8708286933869707</v>
      </c>
      <c r="V51" s="19">
        <f t="shared" si="27"/>
        <v>16.31137068040978</v>
      </c>
      <c r="W51" s="20">
        <f t="shared" si="28"/>
        <v>2.0389213350512225</v>
      </c>
    </row>
    <row r="52" spans="1:23">
      <c r="A52" s="23" t="s">
        <v>6</v>
      </c>
      <c r="B52" s="24">
        <f t="shared" ref="B52:I52" si="32">SUM(B32:B51)</f>
        <v>68</v>
      </c>
      <c r="C52" s="24">
        <f t="shared" si="32"/>
        <v>80</v>
      </c>
      <c r="D52" s="24">
        <f t="shared" si="32"/>
        <v>86</v>
      </c>
      <c r="E52" s="24">
        <f t="shared" si="32"/>
        <v>69</v>
      </c>
      <c r="F52" s="24">
        <f t="shared" si="32"/>
        <v>49</v>
      </c>
      <c r="G52" s="24">
        <f t="shared" si="32"/>
        <v>93</v>
      </c>
      <c r="H52" s="24">
        <f t="shared" si="32"/>
        <v>61</v>
      </c>
      <c r="I52" s="24">
        <f t="shared" si="32"/>
        <v>75</v>
      </c>
      <c r="J52" s="12">
        <f t="shared" si="29"/>
        <v>581</v>
      </c>
      <c r="K52" s="13">
        <f t="shared" si="30"/>
        <v>72.625</v>
      </c>
      <c r="L52" s="25"/>
      <c r="M52" s="23" t="s">
        <v>6</v>
      </c>
      <c r="N52" s="26">
        <f t="shared" ref="N52:U52" si="33">SUM(N32:N43)</f>
        <v>22.885515882480096</v>
      </c>
      <c r="O52" s="26">
        <f t="shared" si="33"/>
        <v>26.166608280776703</v>
      </c>
      <c r="P52" s="26">
        <f t="shared" si="33"/>
        <v>26.271581926662204</v>
      </c>
      <c r="Q52" s="26">
        <f t="shared" si="33"/>
        <v>24.2102807678849</v>
      </c>
      <c r="R52" s="26">
        <f t="shared" si="33"/>
        <v>21.87185695091901</v>
      </c>
      <c r="S52" s="26">
        <f t="shared" si="33"/>
        <v>25.731400413186751</v>
      </c>
      <c r="T52" s="26">
        <f t="shared" si="33"/>
        <v>23.821289567778262</v>
      </c>
      <c r="U52" s="26">
        <f t="shared" si="33"/>
        <v>23.636600244556298</v>
      </c>
      <c r="V52" s="26">
        <f t="shared" si="27"/>
        <v>194.59513403424421</v>
      </c>
      <c r="W52" s="27">
        <f t="shared" si="28"/>
        <v>24.324391754280526</v>
      </c>
    </row>
    <row r="53" spans="1:23" ht="15.75" thickBot="1">
      <c r="A53" s="28" t="s">
        <v>7</v>
      </c>
      <c r="B53" s="29">
        <f t="shared" ref="B53:I53" si="34">AVERAGE(B32:B51)</f>
        <v>3.4</v>
      </c>
      <c r="C53" s="29">
        <f t="shared" si="34"/>
        <v>4</v>
      </c>
      <c r="D53" s="29">
        <f t="shared" si="34"/>
        <v>4.3</v>
      </c>
      <c r="E53" s="29">
        <f t="shared" si="34"/>
        <v>3.45</v>
      </c>
      <c r="F53" s="29">
        <f t="shared" si="34"/>
        <v>2.4500000000000002</v>
      </c>
      <c r="G53" s="29">
        <f t="shared" si="34"/>
        <v>4.6500000000000004</v>
      </c>
      <c r="H53" s="29">
        <f t="shared" si="34"/>
        <v>3.05</v>
      </c>
      <c r="I53" s="29">
        <f t="shared" si="34"/>
        <v>3.75</v>
      </c>
      <c r="J53" s="12">
        <f t="shared" si="29"/>
        <v>29.05</v>
      </c>
      <c r="K53" s="13">
        <f t="shared" si="30"/>
        <v>3.6312500000000001</v>
      </c>
      <c r="L53" s="25"/>
      <c r="M53" s="28" t="s">
        <v>7</v>
      </c>
      <c r="N53" s="30">
        <f t="shared" ref="N53:U53" si="35">AVERAGE(N32:N43)</f>
        <v>1.907126323540008</v>
      </c>
      <c r="O53" s="30">
        <f t="shared" si="35"/>
        <v>2.1805506900647251</v>
      </c>
      <c r="P53" s="30">
        <f t="shared" si="35"/>
        <v>2.1892984938885172</v>
      </c>
      <c r="Q53" s="30">
        <f t="shared" si="35"/>
        <v>2.0175233973237416</v>
      </c>
      <c r="R53" s="30">
        <f t="shared" si="35"/>
        <v>1.8226547459099176</v>
      </c>
      <c r="S53" s="30">
        <f t="shared" si="35"/>
        <v>2.1442833677655626</v>
      </c>
      <c r="T53" s="30">
        <f t="shared" si="35"/>
        <v>1.9851074639815218</v>
      </c>
      <c r="U53" s="30">
        <f t="shared" si="35"/>
        <v>1.9697166870463583</v>
      </c>
      <c r="V53" s="30">
        <f t="shared" si="27"/>
        <v>16.216261169520347</v>
      </c>
      <c r="W53" s="31">
        <f t="shared" si="28"/>
        <v>2.0270326461900434</v>
      </c>
    </row>
  </sheetData>
  <mergeCells count="2">
    <mergeCell ref="A2:L2"/>
    <mergeCell ref="A29:L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42"/>
  <sheetViews>
    <sheetView topLeftCell="A131" zoomScale="85" zoomScaleNormal="85" workbookViewId="0">
      <selection activeCell="O151" sqref="O151"/>
    </sheetView>
  </sheetViews>
  <sheetFormatPr defaultRowHeight="15"/>
  <cols>
    <col min="1" max="1" width="11.7109375" customWidth="1"/>
    <col min="2" max="2" width="9" customWidth="1"/>
    <col min="10" max="10" width="9.28515625" customWidth="1"/>
  </cols>
  <sheetData>
    <row r="2" spans="1:30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>
      <c r="A3" s="121" t="s">
        <v>21</v>
      </c>
      <c r="B3" s="122" t="s">
        <v>22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 t="s">
        <v>23</v>
      </c>
      <c r="AA3" s="123"/>
      <c r="AB3" s="123"/>
      <c r="AC3" s="125" t="s">
        <v>24</v>
      </c>
      <c r="AD3" s="125"/>
    </row>
    <row r="4" spans="1:30">
      <c r="A4" s="121"/>
      <c r="B4" s="126" t="s">
        <v>30</v>
      </c>
      <c r="C4" s="127"/>
      <c r="D4" s="127"/>
      <c r="E4" s="128" t="s">
        <v>31</v>
      </c>
      <c r="F4" s="127"/>
      <c r="G4" s="127"/>
      <c r="H4" s="128" t="s">
        <v>32</v>
      </c>
      <c r="I4" s="127"/>
      <c r="J4" s="127"/>
      <c r="K4" s="128" t="s">
        <v>33</v>
      </c>
      <c r="L4" s="127"/>
      <c r="M4" s="127"/>
      <c r="N4" s="128" t="s">
        <v>34</v>
      </c>
      <c r="O4" s="127"/>
      <c r="P4" s="127"/>
      <c r="Q4" s="128" t="s">
        <v>35</v>
      </c>
      <c r="R4" s="127"/>
      <c r="S4" s="127"/>
      <c r="T4" s="128" t="s">
        <v>36</v>
      </c>
      <c r="U4" s="127"/>
      <c r="V4" s="127"/>
      <c r="W4" s="128" t="s">
        <v>37</v>
      </c>
      <c r="X4" s="127"/>
      <c r="Y4" s="127"/>
      <c r="Z4" s="123"/>
      <c r="AA4" s="123"/>
      <c r="AB4" s="123"/>
      <c r="AC4" s="125"/>
      <c r="AD4" s="125"/>
    </row>
    <row r="5" spans="1:30">
      <c r="A5" s="55" t="s">
        <v>25</v>
      </c>
      <c r="B5" s="36" t="s">
        <v>26</v>
      </c>
      <c r="C5" s="50" t="s">
        <v>27</v>
      </c>
      <c r="D5" s="42" t="s">
        <v>28</v>
      </c>
      <c r="E5" s="36" t="s">
        <v>26</v>
      </c>
      <c r="F5" s="50" t="s">
        <v>27</v>
      </c>
      <c r="G5" s="32" t="s">
        <v>28</v>
      </c>
      <c r="H5" s="36" t="s">
        <v>26</v>
      </c>
      <c r="I5" s="50" t="s">
        <v>27</v>
      </c>
      <c r="J5" s="32" t="s">
        <v>28</v>
      </c>
      <c r="K5" s="36" t="s">
        <v>26</v>
      </c>
      <c r="L5" s="50" t="s">
        <v>27</v>
      </c>
      <c r="M5" s="32" t="s">
        <v>28</v>
      </c>
      <c r="N5" s="36" t="s">
        <v>26</v>
      </c>
      <c r="O5" s="50" t="s">
        <v>27</v>
      </c>
      <c r="P5" s="32" t="s">
        <v>28</v>
      </c>
      <c r="Q5" s="36" t="s">
        <v>26</v>
      </c>
      <c r="R5" s="50" t="s">
        <v>27</v>
      </c>
      <c r="S5" s="32" t="s">
        <v>28</v>
      </c>
      <c r="T5" s="36" t="s">
        <v>26</v>
      </c>
      <c r="U5" s="50" t="s">
        <v>27</v>
      </c>
      <c r="V5" s="32" t="s">
        <v>28</v>
      </c>
      <c r="W5" s="36" t="s">
        <v>26</v>
      </c>
      <c r="X5" s="50" t="s">
        <v>27</v>
      </c>
      <c r="Y5" s="32" t="s">
        <v>28</v>
      </c>
      <c r="Z5" s="44" t="s">
        <v>26</v>
      </c>
      <c r="AA5" s="48" t="s">
        <v>27</v>
      </c>
      <c r="AB5" s="32" t="s">
        <v>28</v>
      </c>
      <c r="AC5" s="39" t="s">
        <v>26</v>
      </c>
      <c r="AD5" s="46" t="s">
        <v>27</v>
      </c>
    </row>
    <row r="6" spans="1:30">
      <c r="A6" s="33">
        <v>1</v>
      </c>
      <c r="B6" s="36">
        <v>5</v>
      </c>
      <c r="C6" s="51">
        <f>(B6+0.5)^0.5</f>
        <v>2.3452078799117149</v>
      </c>
      <c r="D6" s="43">
        <f>(C6*C6)</f>
        <v>5.5</v>
      </c>
      <c r="E6" s="37">
        <v>5</v>
      </c>
      <c r="F6" s="51">
        <f>(E6+0.5)^0.5</f>
        <v>2.3452078799117149</v>
      </c>
      <c r="G6" s="34">
        <f>(F6*F6)</f>
        <v>5.5</v>
      </c>
      <c r="H6" s="37">
        <v>5</v>
      </c>
      <c r="I6" s="51">
        <f>(H6+0.5)^0.5</f>
        <v>2.3452078799117149</v>
      </c>
      <c r="J6" s="34">
        <f>(I6*I6)</f>
        <v>5.5</v>
      </c>
      <c r="K6" s="37">
        <v>2</v>
      </c>
      <c r="L6" s="51">
        <f>(K6+0.5)^0.5</f>
        <v>1.5811388300841898</v>
      </c>
      <c r="M6" s="34">
        <f>(L6*L6)</f>
        <v>2.5000000000000004</v>
      </c>
      <c r="N6" s="37">
        <v>3</v>
      </c>
      <c r="O6" s="51">
        <f>(N6+0.5)^0.5</f>
        <v>1.8708286933869707</v>
      </c>
      <c r="P6" s="34">
        <f>(O6*O6)</f>
        <v>3.5</v>
      </c>
      <c r="Q6" s="37">
        <v>5</v>
      </c>
      <c r="R6" s="51">
        <f>(Q6+0.5)^0.5</f>
        <v>2.3452078799117149</v>
      </c>
      <c r="S6" s="34">
        <f t="shared" ref="S6:S25" si="0">(R6*R6)</f>
        <v>5.5</v>
      </c>
      <c r="T6" s="38">
        <v>5</v>
      </c>
      <c r="U6" s="51">
        <f>(T6+0.5)^0.5</f>
        <v>2.3452078799117149</v>
      </c>
      <c r="V6" s="34">
        <f t="shared" ref="V6:V25" si="1">(U6*U6)</f>
        <v>5.5</v>
      </c>
      <c r="W6" s="37">
        <v>5</v>
      </c>
      <c r="X6" s="51">
        <f>(W6+0.5)^0.5</f>
        <v>2.3452078799117149</v>
      </c>
      <c r="Y6" s="34">
        <f>(X6*X6)</f>
        <v>5.5</v>
      </c>
      <c r="Z6" s="45">
        <f t="shared" ref="Z6:Z25" si="2">SUM(B6,E6,H6,K6,N6,Q6,T6,W6)</f>
        <v>35</v>
      </c>
      <c r="AA6" s="49">
        <f t="shared" ref="AA6:AA25" si="3">SUM(C6,F6,I6,L6,O6,R6,U6,X6,)</f>
        <v>17.52321480294145</v>
      </c>
      <c r="AB6" s="35">
        <f>(AA6*AA6)</f>
        <v>307.06305703002636</v>
      </c>
      <c r="AC6" s="40">
        <f t="shared" ref="AC6:AD25" si="4">AVERAGE(B6,E6,H6,K6,N6,Q6,T6,W6)</f>
        <v>4.375</v>
      </c>
      <c r="AD6" s="47">
        <f t="shared" si="4"/>
        <v>2.1904018503676812</v>
      </c>
    </row>
    <row r="7" spans="1:30">
      <c r="A7" s="33">
        <v>2</v>
      </c>
      <c r="B7" s="37">
        <v>5</v>
      </c>
      <c r="C7" s="51">
        <f t="shared" ref="C7:C25" si="5">(B7+0.5)^0.5</f>
        <v>2.3452078799117149</v>
      </c>
      <c r="D7" s="43">
        <f t="shared" ref="D7:D25" si="6">(C7*C7)</f>
        <v>5.5</v>
      </c>
      <c r="E7" s="37">
        <v>5</v>
      </c>
      <c r="F7" s="51">
        <f t="shared" ref="F7:F25" si="7">(E7+0.5)^0.5</f>
        <v>2.3452078799117149</v>
      </c>
      <c r="G7" s="34">
        <f t="shared" ref="G7:G25" si="8">(F7*F7)</f>
        <v>5.5</v>
      </c>
      <c r="H7" s="37">
        <v>4</v>
      </c>
      <c r="I7" s="51">
        <f t="shared" ref="I7:I25" si="9">(H7+0.5)^0.5</f>
        <v>2.1213203435596424</v>
      </c>
      <c r="J7" s="34">
        <f t="shared" ref="J7:J12" si="10">(I7*I7)</f>
        <v>4.4999999999999991</v>
      </c>
      <c r="K7" s="37">
        <v>4</v>
      </c>
      <c r="L7" s="51">
        <f t="shared" ref="L7:L25" si="11">(K7+0.5)^0.5</f>
        <v>2.1213203435596424</v>
      </c>
      <c r="M7" s="34">
        <f t="shared" ref="M7:M25" si="12">(L7*L7)</f>
        <v>4.4999999999999991</v>
      </c>
      <c r="N7" s="37">
        <v>3</v>
      </c>
      <c r="O7" s="51">
        <f t="shared" ref="O7:O25" si="13">(N7+0.5)^0.5</f>
        <v>1.8708286933869707</v>
      </c>
      <c r="P7" s="34">
        <f t="shared" ref="P7:P25" si="14">(O7*O7)</f>
        <v>3.5</v>
      </c>
      <c r="Q7" s="37">
        <v>4</v>
      </c>
      <c r="R7" s="51">
        <f t="shared" ref="R7:R25" si="15">(Q7+0.5)^0.5</f>
        <v>2.1213203435596424</v>
      </c>
      <c r="S7" s="34">
        <f t="shared" si="0"/>
        <v>4.4999999999999991</v>
      </c>
      <c r="T7" s="38">
        <v>3</v>
      </c>
      <c r="U7" s="51">
        <f t="shared" ref="U7:U25" si="16">(T7+0.5)^0.5</f>
        <v>1.8708286933869707</v>
      </c>
      <c r="V7" s="34">
        <f t="shared" si="1"/>
        <v>3.5</v>
      </c>
      <c r="W7" s="37">
        <v>3</v>
      </c>
      <c r="X7" s="51">
        <f t="shared" ref="X7:X25" si="17">(W7+0.5)^0.5</f>
        <v>1.8708286933869707</v>
      </c>
      <c r="Y7" s="34">
        <f t="shared" ref="Y7:Y25" si="18">(X7*X7)</f>
        <v>3.5</v>
      </c>
      <c r="Z7" s="45">
        <f t="shared" si="2"/>
        <v>31</v>
      </c>
      <c r="AA7" s="49">
        <f t="shared" si="3"/>
        <v>16.66686287066327</v>
      </c>
      <c r="AB7" s="35">
        <f t="shared" ref="AB7:AB25" si="19">(AA7*AA7)</f>
        <v>277.78431794949387</v>
      </c>
      <c r="AC7" s="40">
        <f t="shared" si="4"/>
        <v>3.875</v>
      </c>
      <c r="AD7" s="47">
        <f t="shared" si="4"/>
        <v>2.0833578588329087</v>
      </c>
    </row>
    <row r="8" spans="1:30">
      <c r="A8" s="33">
        <v>3</v>
      </c>
      <c r="B8" s="37">
        <v>5</v>
      </c>
      <c r="C8" s="51">
        <f t="shared" si="5"/>
        <v>2.3452078799117149</v>
      </c>
      <c r="D8" s="43">
        <f t="shared" si="6"/>
        <v>5.5</v>
      </c>
      <c r="E8" s="37">
        <v>5</v>
      </c>
      <c r="F8" s="51">
        <f t="shared" si="7"/>
        <v>2.3452078799117149</v>
      </c>
      <c r="G8" s="34">
        <f t="shared" si="8"/>
        <v>5.5</v>
      </c>
      <c r="H8" s="37">
        <v>4</v>
      </c>
      <c r="I8" s="51">
        <f t="shared" si="9"/>
        <v>2.1213203435596424</v>
      </c>
      <c r="J8" s="34">
        <f t="shared" si="10"/>
        <v>4.4999999999999991</v>
      </c>
      <c r="K8" s="37">
        <v>4</v>
      </c>
      <c r="L8" s="51">
        <f t="shared" si="11"/>
        <v>2.1213203435596424</v>
      </c>
      <c r="M8" s="34">
        <f t="shared" si="12"/>
        <v>4.4999999999999991</v>
      </c>
      <c r="N8" s="37">
        <v>3</v>
      </c>
      <c r="O8" s="51">
        <f t="shared" si="13"/>
        <v>1.8708286933869707</v>
      </c>
      <c r="P8" s="34">
        <f t="shared" si="14"/>
        <v>3.5</v>
      </c>
      <c r="Q8" s="37">
        <v>4</v>
      </c>
      <c r="R8" s="51">
        <f t="shared" si="15"/>
        <v>2.1213203435596424</v>
      </c>
      <c r="S8" s="34">
        <f t="shared" si="0"/>
        <v>4.4999999999999991</v>
      </c>
      <c r="T8" s="38">
        <v>3</v>
      </c>
      <c r="U8" s="51">
        <f t="shared" si="16"/>
        <v>1.8708286933869707</v>
      </c>
      <c r="V8" s="34">
        <f t="shared" si="1"/>
        <v>3.5</v>
      </c>
      <c r="W8" s="37">
        <v>3</v>
      </c>
      <c r="X8" s="51">
        <f t="shared" si="17"/>
        <v>1.8708286933869707</v>
      </c>
      <c r="Y8" s="34">
        <f t="shared" si="18"/>
        <v>3.5</v>
      </c>
      <c r="Z8" s="45">
        <f t="shared" si="2"/>
        <v>31</v>
      </c>
      <c r="AA8" s="49">
        <f t="shared" si="3"/>
        <v>16.66686287066327</v>
      </c>
      <c r="AB8" s="35">
        <f t="shared" si="19"/>
        <v>277.78431794949387</v>
      </c>
      <c r="AC8" s="40">
        <f t="shared" si="4"/>
        <v>3.875</v>
      </c>
      <c r="AD8" s="47">
        <f t="shared" si="4"/>
        <v>2.0833578588329087</v>
      </c>
    </row>
    <row r="9" spans="1:30">
      <c r="A9" s="33">
        <v>4</v>
      </c>
      <c r="B9" s="37">
        <v>5</v>
      </c>
      <c r="C9" s="51">
        <f t="shared" si="5"/>
        <v>2.3452078799117149</v>
      </c>
      <c r="D9" s="43">
        <f t="shared" si="6"/>
        <v>5.5</v>
      </c>
      <c r="E9" s="37">
        <v>5</v>
      </c>
      <c r="F9" s="51">
        <f t="shared" si="7"/>
        <v>2.3452078799117149</v>
      </c>
      <c r="G9" s="34">
        <f t="shared" si="8"/>
        <v>5.5</v>
      </c>
      <c r="H9" s="37">
        <v>4</v>
      </c>
      <c r="I9" s="51">
        <f t="shared" si="9"/>
        <v>2.1213203435596424</v>
      </c>
      <c r="J9" s="34">
        <f t="shared" si="10"/>
        <v>4.4999999999999991</v>
      </c>
      <c r="K9" s="37">
        <v>3</v>
      </c>
      <c r="L9" s="51">
        <f t="shared" si="11"/>
        <v>1.8708286933869707</v>
      </c>
      <c r="M9" s="34">
        <f t="shared" si="12"/>
        <v>3.5</v>
      </c>
      <c r="N9" s="37">
        <v>3</v>
      </c>
      <c r="O9" s="51">
        <f t="shared" si="13"/>
        <v>1.8708286933869707</v>
      </c>
      <c r="P9" s="34">
        <f t="shared" si="14"/>
        <v>3.5</v>
      </c>
      <c r="Q9" s="37">
        <v>4</v>
      </c>
      <c r="R9" s="51">
        <f t="shared" si="15"/>
        <v>2.1213203435596424</v>
      </c>
      <c r="S9" s="34">
        <f t="shared" si="0"/>
        <v>4.4999999999999991</v>
      </c>
      <c r="T9" s="38">
        <v>4</v>
      </c>
      <c r="U9" s="51">
        <f t="shared" si="16"/>
        <v>2.1213203435596424</v>
      </c>
      <c r="V9" s="34">
        <f t="shared" si="1"/>
        <v>4.4999999999999991</v>
      </c>
      <c r="W9" s="37">
        <v>4</v>
      </c>
      <c r="X9" s="51">
        <f t="shared" si="17"/>
        <v>2.1213203435596424</v>
      </c>
      <c r="Y9" s="34">
        <f t="shared" si="18"/>
        <v>4.4999999999999991</v>
      </c>
      <c r="Z9" s="45">
        <f t="shared" si="2"/>
        <v>32</v>
      </c>
      <c r="AA9" s="49">
        <f t="shared" si="3"/>
        <v>16.917354520835939</v>
      </c>
      <c r="AB9" s="35">
        <f t="shared" si="19"/>
        <v>286.19688398364821</v>
      </c>
      <c r="AC9" s="40">
        <f t="shared" si="4"/>
        <v>4</v>
      </c>
      <c r="AD9" s="47">
        <f t="shared" si="4"/>
        <v>2.1146693151044924</v>
      </c>
    </row>
    <row r="10" spans="1:30">
      <c r="A10" s="33">
        <v>5</v>
      </c>
      <c r="B10" s="37">
        <v>4</v>
      </c>
      <c r="C10" s="51">
        <f t="shared" si="5"/>
        <v>2.1213203435596424</v>
      </c>
      <c r="D10" s="43">
        <f t="shared" si="6"/>
        <v>4.4999999999999991</v>
      </c>
      <c r="E10" s="37">
        <v>3</v>
      </c>
      <c r="F10" s="51">
        <f t="shared" si="7"/>
        <v>1.8708286933869707</v>
      </c>
      <c r="G10" s="34">
        <f t="shared" si="8"/>
        <v>3.5</v>
      </c>
      <c r="H10" s="37">
        <v>4</v>
      </c>
      <c r="I10" s="51">
        <f t="shared" si="9"/>
        <v>2.1213203435596424</v>
      </c>
      <c r="J10" s="34">
        <f t="shared" si="10"/>
        <v>4.4999999999999991</v>
      </c>
      <c r="K10" s="37">
        <v>4</v>
      </c>
      <c r="L10" s="51">
        <f t="shared" si="11"/>
        <v>2.1213203435596424</v>
      </c>
      <c r="M10" s="34">
        <f t="shared" si="12"/>
        <v>4.4999999999999991</v>
      </c>
      <c r="N10" s="37">
        <v>3</v>
      </c>
      <c r="O10" s="51">
        <f t="shared" si="13"/>
        <v>1.8708286933869707</v>
      </c>
      <c r="P10" s="34">
        <f t="shared" si="14"/>
        <v>3.5</v>
      </c>
      <c r="Q10" s="37">
        <v>4</v>
      </c>
      <c r="R10" s="51">
        <f t="shared" si="15"/>
        <v>2.1213203435596424</v>
      </c>
      <c r="S10" s="34">
        <f t="shared" si="0"/>
        <v>4.4999999999999991</v>
      </c>
      <c r="T10" s="38">
        <v>4</v>
      </c>
      <c r="U10" s="51">
        <f t="shared" si="16"/>
        <v>2.1213203435596424</v>
      </c>
      <c r="V10" s="34">
        <f t="shared" si="1"/>
        <v>4.4999999999999991</v>
      </c>
      <c r="W10" s="37">
        <v>4</v>
      </c>
      <c r="X10" s="51">
        <f t="shared" si="17"/>
        <v>2.1213203435596424</v>
      </c>
      <c r="Y10" s="34">
        <f t="shared" si="18"/>
        <v>4.4999999999999991</v>
      </c>
      <c r="Z10" s="45">
        <f t="shared" si="2"/>
        <v>30</v>
      </c>
      <c r="AA10" s="49">
        <f t="shared" si="3"/>
        <v>16.469579448131796</v>
      </c>
      <c r="AB10" s="35">
        <f t="shared" si="19"/>
        <v>271.24704719832522</v>
      </c>
      <c r="AC10" s="40">
        <f t="shared" si="4"/>
        <v>3.75</v>
      </c>
      <c r="AD10" s="47">
        <f t="shared" si="4"/>
        <v>2.0586974310164745</v>
      </c>
    </row>
    <row r="11" spans="1:30">
      <c r="A11" s="33">
        <v>6</v>
      </c>
      <c r="B11" s="37">
        <v>1</v>
      </c>
      <c r="C11" s="51">
        <f t="shared" si="5"/>
        <v>1.2247448713915889</v>
      </c>
      <c r="D11" s="43">
        <f t="shared" si="6"/>
        <v>1.4999999999999998</v>
      </c>
      <c r="E11" s="37">
        <v>1</v>
      </c>
      <c r="F11" s="51">
        <f t="shared" si="7"/>
        <v>1.2247448713915889</v>
      </c>
      <c r="G11" s="34">
        <f t="shared" si="8"/>
        <v>1.4999999999999998</v>
      </c>
      <c r="H11" s="37">
        <v>2</v>
      </c>
      <c r="I11" s="51">
        <f t="shared" si="9"/>
        <v>1.5811388300841898</v>
      </c>
      <c r="J11" s="34">
        <f t="shared" si="10"/>
        <v>2.5000000000000004</v>
      </c>
      <c r="K11" s="37">
        <v>4</v>
      </c>
      <c r="L11" s="51">
        <f t="shared" si="11"/>
        <v>2.1213203435596424</v>
      </c>
      <c r="M11" s="34">
        <f t="shared" si="12"/>
        <v>4.4999999999999991</v>
      </c>
      <c r="N11" s="37">
        <v>4</v>
      </c>
      <c r="O11" s="51">
        <f t="shared" si="13"/>
        <v>2.1213203435596424</v>
      </c>
      <c r="P11" s="34">
        <f t="shared" si="14"/>
        <v>4.4999999999999991</v>
      </c>
      <c r="Q11" s="37">
        <v>4</v>
      </c>
      <c r="R11" s="51">
        <f t="shared" si="15"/>
        <v>2.1213203435596424</v>
      </c>
      <c r="S11" s="34">
        <f t="shared" si="0"/>
        <v>4.4999999999999991</v>
      </c>
      <c r="T11" s="38">
        <v>4</v>
      </c>
      <c r="U11" s="51">
        <f t="shared" si="16"/>
        <v>2.1213203435596424</v>
      </c>
      <c r="V11" s="34">
        <f t="shared" si="1"/>
        <v>4.4999999999999991</v>
      </c>
      <c r="W11" s="37">
        <v>5</v>
      </c>
      <c r="X11" s="51">
        <f t="shared" si="17"/>
        <v>2.3452078799117149</v>
      </c>
      <c r="Y11" s="34">
        <f t="shared" si="18"/>
        <v>5.5</v>
      </c>
      <c r="Z11" s="45">
        <f t="shared" si="2"/>
        <v>25</v>
      </c>
      <c r="AA11" s="49">
        <f t="shared" si="3"/>
        <v>14.861117827017651</v>
      </c>
      <c r="AB11" s="35">
        <f t="shared" si="19"/>
        <v>220.85282306850183</v>
      </c>
      <c r="AC11" s="40">
        <f t="shared" si="4"/>
        <v>3.125</v>
      </c>
      <c r="AD11" s="47">
        <f t="shared" si="4"/>
        <v>1.8576397283772064</v>
      </c>
    </row>
    <row r="12" spans="1:30">
      <c r="A12" s="33">
        <v>7</v>
      </c>
      <c r="B12" s="37">
        <v>5</v>
      </c>
      <c r="C12" s="51">
        <f t="shared" si="5"/>
        <v>2.3452078799117149</v>
      </c>
      <c r="D12" s="43">
        <f t="shared" si="6"/>
        <v>5.5</v>
      </c>
      <c r="E12" s="37">
        <v>5</v>
      </c>
      <c r="F12" s="51">
        <f t="shared" si="7"/>
        <v>2.3452078799117149</v>
      </c>
      <c r="G12" s="34">
        <f t="shared" si="8"/>
        <v>5.5</v>
      </c>
      <c r="H12" s="37">
        <v>6</v>
      </c>
      <c r="I12" s="51">
        <f t="shared" si="9"/>
        <v>2.5495097567963922</v>
      </c>
      <c r="J12" s="34">
        <f t="shared" si="10"/>
        <v>6.4999999999999991</v>
      </c>
      <c r="K12" s="37">
        <v>4</v>
      </c>
      <c r="L12" s="51">
        <f t="shared" si="11"/>
        <v>2.1213203435596424</v>
      </c>
      <c r="M12" s="34">
        <f t="shared" si="12"/>
        <v>4.4999999999999991</v>
      </c>
      <c r="N12" s="37">
        <v>3</v>
      </c>
      <c r="O12" s="51">
        <f t="shared" si="13"/>
        <v>1.8708286933869707</v>
      </c>
      <c r="P12" s="34">
        <f t="shared" si="14"/>
        <v>3.5</v>
      </c>
      <c r="Q12" s="37">
        <v>1</v>
      </c>
      <c r="R12" s="51">
        <f t="shared" si="15"/>
        <v>1.2247448713915889</v>
      </c>
      <c r="S12" s="34">
        <f t="shared" si="0"/>
        <v>1.4999999999999998</v>
      </c>
      <c r="T12" s="38">
        <v>2</v>
      </c>
      <c r="U12" s="51">
        <f t="shared" si="16"/>
        <v>1.5811388300841898</v>
      </c>
      <c r="V12" s="34">
        <f t="shared" si="1"/>
        <v>2.5000000000000004</v>
      </c>
      <c r="W12" s="37">
        <v>5</v>
      </c>
      <c r="X12" s="51">
        <f t="shared" si="17"/>
        <v>2.3452078799117149</v>
      </c>
      <c r="Y12" s="34">
        <f t="shared" si="18"/>
        <v>5.5</v>
      </c>
      <c r="Z12" s="45">
        <f t="shared" si="2"/>
        <v>31</v>
      </c>
      <c r="AA12" s="49">
        <f t="shared" si="3"/>
        <v>16.383166134953928</v>
      </c>
      <c r="AB12" s="35">
        <f t="shared" si="19"/>
        <v>268.40813260550124</v>
      </c>
      <c r="AC12" s="40">
        <f t="shared" si="4"/>
        <v>3.875</v>
      </c>
      <c r="AD12" s="47">
        <f t="shared" si="4"/>
        <v>2.047895766869241</v>
      </c>
    </row>
    <row r="13" spans="1:30">
      <c r="A13" s="33">
        <v>8</v>
      </c>
      <c r="B13" s="37">
        <v>2</v>
      </c>
      <c r="C13" s="51">
        <f t="shared" si="5"/>
        <v>1.5811388300841898</v>
      </c>
      <c r="D13" s="43">
        <f t="shared" si="6"/>
        <v>2.5000000000000004</v>
      </c>
      <c r="E13" s="37">
        <v>2</v>
      </c>
      <c r="F13" s="51">
        <f t="shared" si="7"/>
        <v>1.5811388300841898</v>
      </c>
      <c r="G13" s="34">
        <f t="shared" si="8"/>
        <v>2.5000000000000004</v>
      </c>
      <c r="H13" s="37">
        <v>4</v>
      </c>
      <c r="I13" s="51">
        <f t="shared" si="9"/>
        <v>2.1213203435596424</v>
      </c>
      <c r="J13" s="34">
        <f t="shared" ref="J13:J25" si="20">(I13*I13)</f>
        <v>4.4999999999999991</v>
      </c>
      <c r="K13" s="37">
        <v>5</v>
      </c>
      <c r="L13" s="51">
        <f t="shared" si="11"/>
        <v>2.3452078799117149</v>
      </c>
      <c r="M13" s="34">
        <f t="shared" si="12"/>
        <v>5.5</v>
      </c>
      <c r="N13" s="37">
        <v>3</v>
      </c>
      <c r="O13" s="51">
        <f t="shared" si="13"/>
        <v>1.8708286933869707</v>
      </c>
      <c r="P13" s="34">
        <f t="shared" si="14"/>
        <v>3.5</v>
      </c>
      <c r="Q13" s="37">
        <v>4</v>
      </c>
      <c r="R13" s="51">
        <f t="shared" si="15"/>
        <v>2.1213203435596424</v>
      </c>
      <c r="S13" s="34">
        <f t="shared" si="0"/>
        <v>4.4999999999999991</v>
      </c>
      <c r="T13" s="38">
        <v>4</v>
      </c>
      <c r="U13" s="51">
        <f t="shared" si="16"/>
        <v>2.1213203435596424</v>
      </c>
      <c r="V13" s="34">
        <f t="shared" si="1"/>
        <v>4.4999999999999991</v>
      </c>
      <c r="W13" s="37">
        <v>3</v>
      </c>
      <c r="X13" s="51">
        <f t="shared" si="17"/>
        <v>1.8708286933869707</v>
      </c>
      <c r="Y13" s="34">
        <f t="shared" si="18"/>
        <v>3.5</v>
      </c>
      <c r="Z13" s="45">
        <f t="shared" si="2"/>
        <v>27</v>
      </c>
      <c r="AA13" s="49">
        <f t="shared" si="3"/>
        <v>15.613103957532962</v>
      </c>
      <c r="AB13" s="35">
        <f t="shared" si="19"/>
        <v>243.76901518873143</v>
      </c>
      <c r="AC13" s="40">
        <f t="shared" si="4"/>
        <v>3.375</v>
      </c>
      <c r="AD13" s="47">
        <f t="shared" si="4"/>
        <v>1.9516379946916202</v>
      </c>
    </row>
    <row r="14" spans="1:30">
      <c r="A14" s="33">
        <v>9</v>
      </c>
      <c r="B14" s="37">
        <v>3</v>
      </c>
      <c r="C14" s="51">
        <f t="shared" si="5"/>
        <v>1.8708286933869707</v>
      </c>
      <c r="D14" s="43">
        <f t="shared" si="6"/>
        <v>3.5</v>
      </c>
      <c r="E14" s="37">
        <v>4</v>
      </c>
      <c r="F14" s="51">
        <f t="shared" si="7"/>
        <v>2.1213203435596424</v>
      </c>
      <c r="G14" s="34">
        <f t="shared" si="8"/>
        <v>4.4999999999999991</v>
      </c>
      <c r="H14" s="37">
        <v>4</v>
      </c>
      <c r="I14" s="51">
        <f t="shared" si="9"/>
        <v>2.1213203435596424</v>
      </c>
      <c r="J14" s="34">
        <f t="shared" si="20"/>
        <v>4.4999999999999991</v>
      </c>
      <c r="K14" s="37">
        <v>5</v>
      </c>
      <c r="L14" s="51">
        <f t="shared" si="11"/>
        <v>2.3452078799117149</v>
      </c>
      <c r="M14" s="34">
        <f t="shared" si="12"/>
        <v>5.5</v>
      </c>
      <c r="N14" s="37">
        <v>4</v>
      </c>
      <c r="O14" s="51">
        <f t="shared" si="13"/>
        <v>2.1213203435596424</v>
      </c>
      <c r="P14" s="34">
        <f t="shared" si="14"/>
        <v>4.4999999999999991</v>
      </c>
      <c r="Q14" s="37">
        <v>5</v>
      </c>
      <c r="R14" s="51">
        <f t="shared" si="15"/>
        <v>2.3452078799117149</v>
      </c>
      <c r="S14" s="34">
        <f t="shared" si="0"/>
        <v>5.5</v>
      </c>
      <c r="T14" s="38">
        <v>5</v>
      </c>
      <c r="U14" s="51">
        <f t="shared" si="16"/>
        <v>2.3452078799117149</v>
      </c>
      <c r="V14" s="34">
        <f t="shared" si="1"/>
        <v>5.5</v>
      </c>
      <c r="W14" s="37">
        <v>5</v>
      </c>
      <c r="X14" s="51">
        <f t="shared" si="17"/>
        <v>2.3452078799117149</v>
      </c>
      <c r="Y14" s="34">
        <f t="shared" si="18"/>
        <v>5.5</v>
      </c>
      <c r="Z14" s="45">
        <f t="shared" si="2"/>
        <v>35</v>
      </c>
      <c r="AA14" s="49">
        <f t="shared" si="3"/>
        <v>17.615621243712759</v>
      </c>
      <c r="AB14" s="35">
        <f t="shared" si="19"/>
        <v>310.31011180194429</v>
      </c>
      <c r="AC14" s="40">
        <f t="shared" si="4"/>
        <v>4.375</v>
      </c>
      <c r="AD14" s="47">
        <f t="shared" si="4"/>
        <v>2.2019526554640949</v>
      </c>
    </row>
    <row r="15" spans="1:30">
      <c r="A15" s="33">
        <v>10</v>
      </c>
      <c r="B15" s="37">
        <v>1</v>
      </c>
      <c r="C15" s="51">
        <f t="shared" si="5"/>
        <v>1.2247448713915889</v>
      </c>
      <c r="D15" s="43">
        <f t="shared" si="6"/>
        <v>1.4999999999999998</v>
      </c>
      <c r="E15" s="37">
        <v>1</v>
      </c>
      <c r="F15" s="51">
        <f t="shared" si="7"/>
        <v>1.2247448713915889</v>
      </c>
      <c r="G15" s="34">
        <f t="shared" si="8"/>
        <v>1.4999999999999998</v>
      </c>
      <c r="H15" s="37">
        <v>2</v>
      </c>
      <c r="I15" s="51">
        <f t="shared" si="9"/>
        <v>1.5811388300841898</v>
      </c>
      <c r="J15" s="34">
        <f t="shared" si="20"/>
        <v>2.5000000000000004</v>
      </c>
      <c r="K15" s="37">
        <v>4</v>
      </c>
      <c r="L15" s="51">
        <f t="shared" si="11"/>
        <v>2.1213203435596424</v>
      </c>
      <c r="M15" s="34">
        <f t="shared" si="12"/>
        <v>4.4999999999999991</v>
      </c>
      <c r="N15" s="37">
        <v>4</v>
      </c>
      <c r="O15" s="51">
        <f t="shared" si="13"/>
        <v>2.1213203435596424</v>
      </c>
      <c r="P15" s="34">
        <f t="shared" si="14"/>
        <v>4.4999999999999991</v>
      </c>
      <c r="Q15" s="37">
        <v>4</v>
      </c>
      <c r="R15" s="51">
        <f t="shared" si="15"/>
        <v>2.1213203435596424</v>
      </c>
      <c r="S15" s="34">
        <f t="shared" si="0"/>
        <v>4.4999999999999991</v>
      </c>
      <c r="T15" s="38">
        <v>4</v>
      </c>
      <c r="U15" s="51">
        <f t="shared" si="16"/>
        <v>2.1213203435596424</v>
      </c>
      <c r="V15" s="34">
        <f t="shared" si="1"/>
        <v>4.4999999999999991</v>
      </c>
      <c r="W15" s="37">
        <v>5</v>
      </c>
      <c r="X15" s="51">
        <f t="shared" si="17"/>
        <v>2.3452078799117149</v>
      </c>
      <c r="Y15" s="34">
        <f t="shared" si="18"/>
        <v>5.5</v>
      </c>
      <c r="Z15" s="45">
        <f t="shared" si="2"/>
        <v>25</v>
      </c>
      <c r="AA15" s="49">
        <f t="shared" si="3"/>
        <v>14.861117827017651</v>
      </c>
      <c r="AB15" s="35">
        <f t="shared" si="19"/>
        <v>220.85282306850183</v>
      </c>
      <c r="AC15" s="40">
        <f t="shared" si="4"/>
        <v>3.125</v>
      </c>
      <c r="AD15" s="47">
        <f t="shared" si="4"/>
        <v>1.8576397283772064</v>
      </c>
    </row>
    <row r="16" spans="1:30">
      <c r="A16" s="33">
        <v>11</v>
      </c>
      <c r="B16" s="37">
        <v>3</v>
      </c>
      <c r="C16" s="51">
        <f t="shared" si="5"/>
        <v>1.8708286933869707</v>
      </c>
      <c r="D16" s="43">
        <f t="shared" si="6"/>
        <v>3.5</v>
      </c>
      <c r="E16" s="37">
        <v>4</v>
      </c>
      <c r="F16" s="51">
        <f t="shared" si="7"/>
        <v>2.1213203435596424</v>
      </c>
      <c r="G16" s="34">
        <f t="shared" si="8"/>
        <v>4.4999999999999991</v>
      </c>
      <c r="H16" s="37">
        <v>4</v>
      </c>
      <c r="I16" s="51">
        <f t="shared" si="9"/>
        <v>2.1213203435596424</v>
      </c>
      <c r="J16" s="34">
        <f t="shared" si="20"/>
        <v>4.4999999999999991</v>
      </c>
      <c r="K16" s="37">
        <v>5</v>
      </c>
      <c r="L16" s="51">
        <f t="shared" si="11"/>
        <v>2.3452078799117149</v>
      </c>
      <c r="M16" s="34">
        <f t="shared" si="12"/>
        <v>5.5</v>
      </c>
      <c r="N16" s="37">
        <v>5</v>
      </c>
      <c r="O16" s="51">
        <f t="shared" si="13"/>
        <v>2.3452078799117149</v>
      </c>
      <c r="P16" s="34">
        <f t="shared" si="14"/>
        <v>5.5</v>
      </c>
      <c r="Q16" s="37">
        <v>4</v>
      </c>
      <c r="R16" s="51">
        <f t="shared" si="15"/>
        <v>2.1213203435596424</v>
      </c>
      <c r="S16" s="34">
        <f t="shared" si="0"/>
        <v>4.4999999999999991</v>
      </c>
      <c r="T16" s="38">
        <v>4</v>
      </c>
      <c r="U16" s="51">
        <f t="shared" si="16"/>
        <v>2.1213203435596424</v>
      </c>
      <c r="V16" s="34">
        <f t="shared" si="1"/>
        <v>4.4999999999999991</v>
      </c>
      <c r="W16" s="37">
        <v>5</v>
      </c>
      <c r="X16" s="51">
        <f t="shared" si="17"/>
        <v>2.3452078799117149</v>
      </c>
      <c r="Y16" s="34">
        <f t="shared" si="18"/>
        <v>5.5</v>
      </c>
      <c r="Z16" s="45">
        <f t="shared" si="2"/>
        <v>34</v>
      </c>
      <c r="AA16" s="49">
        <f t="shared" si="3"/>
        <v>17.391733707360686</v>
      </c>
      <c r="AB16" s="35">
        <f t="shared" si="19"/>
        <v>302.47240134774586</v>
      </c>
      <c r="AC16" s="40">
        <f t="shared" si="4"/>
        <v>4.25</v>
      </c>
      <c r="AD16" s="47">
        <f t="shared" si="4"/>
        <v>2.1739667134200857</v>
      </c>
    </row>
    <row r="17" spans="1:32">
      <c r="A17" s="33">
        <v>12</v>
      </c>
      <c r="B17" s="37">
        <v>5</v>
      </c>
      <c r="C17" s="51">
        <f t="shared" si="5"/>
        <v>2.3452078799117149</v>
      </c>
      <c r="D17" s="43">
        <f t="shared" si="6"/>
        <v>5.5</v>
      </c>
      <c r="E17" s="37">
        <v>2</v>
      </c>
      <c r="F17" s="51">
        <f t="shared" si="7"/>
        <v>1.5811388300841898</v>
      </c>
      <c r="G17" s="34">
        <f t="shared" si="8"/>
        <v>2.5000000000000004</v>
      </c>
      <c r="H17" s="37">
        <v>5</v>
      </c>
      <c r="I17" s="51">
        <f t="shared" si="9"/>
        <v>2.3452078799117149</v>
      </c>
      <c r="J17" s="34">
        <f t="shared" si="20"/>
        <v>5.5</v>
      </c>
      <c r="K17" s="37">
        <v>2</v>
      </c>
      <c r="L17" s="51">
        <f t="shared" si="11"/>
        <v>1.5811388300841898</v>
      </c>
      <c r="M17" s="34">
        <f t="shared" si="12"/>
        <v>2.5000000000000004</v>
      </c>
      <c r="N17" s="37">
        <v>2</v>
      </c>
      <c r="O17" s="51">
        <f t="shared" si="13"/>
        <v>1.5811388300841898</v>
      </c>
      <c r="P17" s="34">
        <f t="shared" si="14"/>
        <v>2.5000000000000004</v>
      </c>
      <c r="Q17" s="37">
        <v>4</v>
      </c>
      <c r="R17" s="51">
        <f t="shared" si="15"/>
        <v>2.1213203435596424</v>
      </c>
      <c r="S17" s="34">
        <f t="shared" si="0"/>
        <v>4.4999999999999991</v>
      </c>
      <c r="T17" s="38">
        <v>4</v>
      </c>
      <c r="U17" s="51">
        <f t="shared" si="16"/>
        <v>2.1213203435596424</v>
      </c>
      <c r="V17" s="34">
        <f t="shared" si="1"/>
        <v>4.4999999999999991</v>
      </c>
      <c r="W17" s="37">
        <v>2</v>
      </c>
      <c r="X17" s="51">
        <f t="shared" si="17"/>
        <v>1.5811388300841898</v>
      </c>
      <c r="Y17" s="34">
        <f t="shared" si="18"/>
        <v>2.5000000000000004</v>
      </c>
      <c r="Z17" s="45">
        <f t="shared" si="2"/>
        <v>26</v>
      </c>
      <c r="AA17" s="49">
        <f t="shared" si="3"/>
        <v>15.257611767279473</v>
      </c>
      <c r="AB17" s="35">
        <f t="shared" si="19"/>
        <v>232.79471684102504</v>
      </c>
      <c r="AC17" s="40">
        <f t="shared" si="4"/>
        <v>3.25</v>
      </c>
      <c r="AD17" s="47">
        <f t="shared" si="4"/>
        <v>1.9072014709099341</v>
      </c>
    </row>
    <row r="18" spans="1:32">
      <c r="A18" s="33">
        <v>13</v>
      </c>
      <c r="B18" s="37">
        <v>1</v>
      </c>
      <c r="C18" s="51">
        <f t="shared" si="5"/>
        <v>1.2247448713915889</v>
      </c>
      <c r="D18" s="43">
        <f t="shared" si="6"/>
        <v>1.4999999999999998</v>
      </c>
      <c r="E18" s="37">
        <v>2</v>
      </c>
      <c r="F18" s="51">
        <f t="shared" si="7"/>
        <v>1.5811388300841898</v>
      </c>
      <c r="G18" s="34">
        <f t="shared" si="8"/>
        <v>2.5000000000000004</v>
      </c>
      <c r="H18" s="37">
        <v>5</v>
      </c>
      <c r="I18" s="51">
        <f t="shared" si="9"/>
        <v>2.3452078799117149</v>
      </c>
      <c r="J18" s="34">
        <f t="shared" si="20"/>
        <v>5.5</v>
      </c>
      <c r="K18" s="37">
        <v>5</v>
      </c>
      <c r="L18" s="51">
        <f t="shared" si="11"/>
        <v>2.3452078799117149</v>
      </c>
      <c r="M18" s="34">
        <f t="shared" si="12"/>
        <v>5.5</v>
      </c>
      <c r="N18" s="37">
        <v>6</v>
      </c>
      <c r="O18" s="51">
        <f t="shared" si="13"/>
        <v>2.5495097567963922</v>
      </c>
      <c r="P18" s="34">
        <f t="shared" si="14"/>
        <v>6.4999999999999991</v>
      </c>
      <c r="Q18" s="37">
        <v>4</v>
      </c>
      <c r="R18" s="51">
        <f t="shared" si="15"/>
        <v>2.1213203435596424</v>
      </c>
      <c r="S18" s="34">
        <f t="shared" si="0"/>
        <v>4.4999999999999991</v>
      </c>
      <c r="T18" s="38">
        <v>3</v>
      </c>
      <c r="U18" s="51">
        <f t="shared" si="16"/>
        <v>1.8708286933869707</v>
      </c>
      <c r="V18" s="34">
        <f t="shared" si="1"/>
        <v>3.5</v>
      </c>
      <c r="W18" s="37">
        <v>2</v>
      </c>
      <c r="X18" s="51">
        <f t="shared" si="17"/>
        <v>1.5811388300841898</v>
      </c>
      <c r="Y18" s="34">
        <f t="shared" si="18"/>
        <v>2.5000000000000004</v>
      </c>
      <c r="Z18" s="45">
        <f t="shared" si="2"/>
        <v>28</v>
      </c>
      <c r="AA18" s="49">
        <f t="shared" si="3"/>
        <v>15.619097085126404</v>
      </c>
      <c r="AB18" s="35">
        <f t="shared" si="19"/>
        <v>243.95619375460413</v>
      </c>
      <c r="AC18" s="40">
        <f t="shared" si="4"/>
        <v>3.5</v>
      </c>
      <c r="AD18" s="47">
        <f t="shared" si="4"/>
        <v>1.9523871356408005</v>
      </c>
    </row>
    <row r="19" spans="1:32">
      <c r="A19" s="33">
        <v>14</v>
      </c>
      <c r="B19" s="37">
        <v>6</v>
      </c>
      <c r="C19" s="51">
        <f t="shared" si="5"/>
        <v>2.5495097567963922</v>
      </c>
      <c r="D19" s="43">
        <f t="shared" si="6"/>
        <v>6.4999999999999991</v>
      </c>
      <c r="E19" s="37">
        <v>6</v>
      </c>
      <c r="F19" s="51">
        <f t="shared" si="7"/>
        <v>2.5495097567963922</v>
      </c>
      <c r="G19" s="34">
        <f t="shared" si="8"/>
        <v>6.4999999999999991</v>
      </c>
      <c r="H19" s="37">
        <v>6</v>
      </c>
      <c r="I19" s="51">
        <f t="shared" si="9"/>
        <v>2.5495097567963922</v>
      </c>
      <c r="J19" s="34">
        <f t="shared" si="20"/>
        <v>6.4999999999999991</v>
      </c>
      <c r="K19" s="37">
        <v>6</v>
      </c>
      <c r="L19" s="51">
        <f t="shared" si="11"/>
        <v>2.5495097567963922</v>
      </c>
      <c r="M19" s="34">
        <f t="shared" si="12"/>
        <v>6.4999999999999991</v>
      </c>
      <c r="N19" s="37">
        <v>5</v>
      </c>
      <c r="O19" s="51">
        <f t="shared" si="13"/>
        <v>2.3452078799117149</v>
      </c>
      <c r="P19" s="34">
        <f t="shared" si="14"/>
        <v>5.5</v>
      </c>
      <c r="Q19" s="37">
        <v>5</v>
      </c>
      <c r="R19" s="51">
        <f t="shared" si="15"/>
        <v>2.3452078799117149</v>
      </c>
      <c r="S19" s="34">
        <f t="shared" si="0"/>
        <v>5.5</v>
      </c>
      <c r="T19" s="38">
        <v>5</v>
      </c>
      <c r="U19" s="51">
        <f t="shared" si="16"/>
        <v>2.3452078799117149</v>
      </c>
      <c r="V19" s="34">
        <f t="shared" si="1"/>
        <v>5.5</v>
      </c>
      <c r="W19" s="37">
        <v>4</v>
      </c>
      <c r="X19" s="51">
        <f t="shared" si="17"/>
        <v>2.1213203435596424</v>
      </c>
      <c r="Y19" s="34">
        <f t="shared" si="18"/>
        <v>4.4999999999999991</v>
      </c>
      <c r="Z19" s="45">
        <f t="shared" si="2"/>
        <v>43</v>
      </c>
      <c r="AA19" s="49">
        <f t="shared" si="3"/>
        <v>19.354983010480357</v>
      </c>
      <c r="AB19" s="35">
        <f t="shared" si="19"/>
        <v>374.61536733598325</v>
      </c>
      <c r="AC19" s="40">
        <f t="shared" si="4"/>
        <v>5.375</v>
      </c>
      <c r="AD19" s="47">
        <f t="shared" si="4"/>
        <v>2.4193728763100446</v>
      </c>
    </row>
    <row r="20" spans="1:32">
      <c r="A20" s="33">
        <v>15</v>
      </c>
      <c r="B20" s="37">
        <v>2</v>
      </c>
      <c r="C20" s="51">
        <f t="shared" si="5"/>
        <v>1.5811388300841898</v>
      </c>
      <c r="D20" s="43">
        <f t="shared" si="6"/>
        <v>2.5000000000000004</v>
      </c>
      <c r="E20" s="37">
        <v>5</v>
      </c>
      <c r="F20" s="51">
        <f t="shared" si="7"/>
        <v>2.3452078799117149</v>
      </c>
      <c r="G20" s="34">
        <f t="shared" si="8"/>
        <v>5.5</v>
      </c>
      <c r="H20" s="37">
        <v>5</v>
      </c>
      <c r="I20" s="51">
        <f t="shared" si="9"/>
        <v>2.3452078799117149</v>
      </c>
      <c r="J20" s="34">
        <f t="shared" si="20"/>
        <v>5.5</v>
      </c>
      <c r="K20" s="37">
        <v>5</v>
      </c>
      <c r="L20" s="51">
        <f t="shared" si="11"/>
        <v>2.3452078799117149</v>
      </c>
      <c r="M20" s="34">
        <f t="shared" si="12"/>
        <v>5.5</v>
      </c>
      <c r="N20" s="37">
        <v>5</v>
      </c>
      <c r="O20" s="51">
        <f t="shared" si="13"/>
        <v>2.3452078799117149</v>
      </c>
      <c r="P20" s="34">
        <f t="shared" si="14"/>
        <v>5.5</v>
      </c>
      <c r="Q20" s="37">
        <v>5</v>
      </c>
      <c r="R20" s="51">
        <f t="shared" si="15"/>
        <v>2.3452078799117149</v>
      </c>
      <c r="S20" s="34">
        <f t="shared" si="0"/>
        <v>5.5</v>
      </c>
      <c r="T20" s="38">
        <v>5</v>
      </c>
      <c r="U20" s="51">
        <f t="shared" si="16"/>
        <v>2.3452078799117149</v>
      </c>
      <c r="V20" s="34">
        <f t="shared" si="1"/>
        <v>5.5</v>
      </c>
      <c r="W20" s="37">
        <v>5</v>
      </c>
      <c r="X20" s="51">
        <f t="shared" si="17"/>
        <v>2.3452078799117149</v>
      </c>
      <c r="Y20" s="34">
        <f t="shared" si="18"/>
        <v>5.5</v>
      </c>
      <c r="Z20" s="45">
        <f t="shared" si="2"/>
        <v>37</v>
      </c>
      <c r="AA20" s="49">
        <f t="shared" si="3"/>
        <v>17.997593989466196</v>
      </c>
      <c r="AB20" s="35">
        <f t="shared" si="19"/>
        <v>323.91338940966978</v>
      </c>
      <c r="AC20" s="40">
        <f t="shared" si="4"/>
        <v>4.625</v>
      </c>
      <c r="AD20" s="47">
        <f t="shared" si="4"/>
        <v>2.2496992486832745</v>
      </c>
    </row>
    <row r="21" spans="1:32">
      <c r="A21" s="33">
        <v>16</v>
      </c>
      <c r="B21" s="37">
        <v>3</v>
      </c>
      <c r="C21" s="51">
        <f t="shared" si="5"/>
        <v>1.8708286933869707</v>
      </c>
      <c r="D21" s="43">
        <f t="shared" si="6"/>
        <v>3.5</v>
      </c>
      <c r="E21" s="37">
        <v>2</v>
      </c>
      <c r="F21" s="51">
        <f t="shared" si="7"/>
        <v>1.5811388300841898</v>
      </c>
      <c r="G21" s="34">
        <f t="shared" si="8"/>
        <v>2.5000000000000004</v>
      </c>
      <c r="H21" s="37">
        <v>4</v>
      </c>
      <c r="I21" s="51">
        <f t="shared" si="9"/>
        <v>2.1213203435596424</v>
      </c>
      <c r="J21" s="34">
        <f t="shared" si="20"/>
        <v>4.4999999999999991</v>
      </c>
      <c r="K21" s="37">
        <v>5</v>
      </c>
      <c r="L21" s="51">
        <f t="shared" si="11"/>
        <v>2.3452078799117149</v>
      </c>
      <c r="M21" s="34">
        <f t="shared" si="12"/>
        <v>5.5</v>
      </c>
      <c r="N21" s="37">
        <v>5</v>
      </c>
      <c r="O21" s="51">
        <f t="shared" si="13"/>
        <v>2.3452078799117149</v>
      </c>
      <c r="P21" s="34">
        <f t="shared" si="14"/>
        <v>5.5</v>
      </c>
      <c r="Q21" s="37">
        <v>4</v>
      </c>
      <c r="R21" s="51">
        <f t="shared" si="15"/>
        <v>2.1213203435596424</v>
      </c>
      <c r="S21" s="34">
        <f t="shared" si="0"/>
        <v>4.4999999999999991</v>
      </c>
      <c r="T21" s="38">
        <v>3</v>
      </c>
      <c r="U21" s="51">
        <f t="shared" si="16"/>
        <v>1.8708286933869707</v>
      </c>
      <c r="V21" s="34">
        <f t="shared" si="1"/>
        <v>3.5</v>
      </c>
      <c r="W21" s="37">
        <v>2</v>
      </c>
      <c r="X21" s="51">
        <f t="shared" si="17"/>
        <v>1.5811388300841898</v>
      </c>
      <c r="Y21" s="34">
        <f t="shared" si="18"/>
        <v>2.5000000000000004</v>
      </c>
      <c r="Z21" s="45">
        <f t="shared" si="2"/>
        <v>28</v>
      </c>
      <c r="AA21" s="49">
        <f t="shared" si="3"/>
        <v>15.836991493885035</v>
      </c>
      <c r="AB21" s="35">
        <f t="shared" si="19"/>
        <v>250.81029957738696</v>
      </c>
      <c r="AC21" s="40">
        <f t="shared" si="4"/>
        <v>3.5</v>
      </c>
      <c r="AD21" s="47">
        <f t="shared" si="4"/>
        <v>1.9796239367356294</v>
      </c>
    </row>
    <row r="22" spans="1:32">
      <c r="A22" s="33">
        <v>17</v>
      </c>
      <c r="B22" s="37">
        <v>2</v>
      </c>
      <c r="C22" s="51">
        <f t="shared" si="5"/>
        <v>1.5811388300841898</v>
      </c>
      <c r="D22" s="43">
        <f t="shared" si="6"/>
        <v>2.5000000000000004</v>
      </c>
      <c r="E22" s="37">
        <v>3</v>
      </c>
      <c r="F22" s="51">
        <f t="shared" si="7"/>
        <v>1.8708286933869707</v>
      </c>
      <c r="G22" s="34">
        <f t="shared" si="8"/>
        <v>3.5</v>
      </c>
      <c r="H22" s="37">
        <v>4</v>
      </c>
      <c r="I22" s="51">
        <f t="shared" si="9"/>
        <v>2.1213203435596424</v>
      </c>
      <c r="J22" s="34">
        <f t="shared" si="20"/>
        <v>4.4999999999999991</v>
      </c>
      <c r="K22" s="37">
        <v>4</v>
      </c>
      <c r="L22" s="51">
        <f t="shared" si="11"/>
        <v>2.1213203435596424</v>
      </c>
      <c r="M22" s="34">
        <f t="shared" si="12"/>
        <v>4.4999999999999991</v>
      </c>
      <c r="N22" s="37">
        <v>4</v>
      </c>
      <c r="O22" s="51">
        <f t="shared" si="13"/>
        <v>2.1213203435596424</v>
      </c>
      <c r="P22" s="34">
        <f t="shared" si="14"/>
        <v>4.4999999999999991</v>
      </c>
      <c r="Q22" s="37">
        <v>4</v>
      </c>
      <c r="R22" s="51">
        <f t="shared" si="15"/>
        <v>2.1213203435596424</v>
      </c>
      <c r="S22" s="34">
        <f t="shared" si="0"/>
        <v>4.4999999999999991</v>
      </c>
      <c r="T22" s="38">
        <v>4</v>
      </c>
      <c r="U22" s="51">
        <f t="shared" si="16"/>
        <v>2.1213203435596424</v>
      </c>
      <c r="V22" s="34">
        <f t="shared" si="1"/>
        <v>4.4999999999999991</v>
      </c>
      <c r="W22" s="37">
        <v>4</v>
      </c>
      <c r="X22" s="51">
        <f t="shared" si="17"/>
        <v>2.1213203435596424</v>
      </c>
      <c r="Y22" s="34">
        <f t="shared" si="18"/>
        <v>4.4999999999999991</v>
      </c>
      <c r="Z22" s="45">
        <f t="shared" si="2"/>
        <v>29</v>
      </c>
      <c r="AA22" s="49">
        <f t="shared" si="3"/>
        <v>16.179889584829013</v>
      </c>
      <c r="AB22" s="35">
        <f t="shared" si="19"/>
        <v>261.7888269772584</v>
      </c>
      <c r="AC22" s="40">
        <f t="shared" si="4"/>
        <v>3.625</v>
      </c>
      <c r="AD22" s="47">
        <f t="shared" si="4"/>
        <v>2.0224861981036266</v>
      </c>
    </row>
    <row r="23" spans="1:32">
      <c r="A23" s="33">
        <v>18</v>
      </c>
      <c r="B23" s="37">
        <v>1</v>
      </c>
      <c r="C23" s="51">
        <f t="shared" si="5"/>
        <v>1.2247448713915889</v>
      </c>
      <c r="D23" s="43">
        <f t="shared" si="6"/>
        <v>1.4999999999999998</v>
      </c>
      <c r="E23" s="37">
        <v>2</v>
      </c>
      <c r="F23" s="51">
        <f t="shared" si="7"/>
        <v>1.5811388300841898</v>
      </c>
      <c r="G23" s="34">
        <f t="shared" si="8"/>
        <v>2.5000000000000004</v>
      </c>
      <c r="H23" s="37">
        <v>4</v>
      </c>
      <c r="I23" s="51">
        <f t="shared" si="9"/>
        <v>2.1213203435596424</v>
      </c>
      <c r="J23" s="34">
        <f t="shared" si="20"/>
        <v>4.4999999999999991</v>
      </c>
      <c r="K23" s="37">
        <v>2</v>
      </c>
      <c r="L23" s="51">
        <f t="shared" si="11"/>
        <v>1.5811388300841898</v>
      </c>
      <c r="M23" s="34">
        <f t="shared" si="12"/>
        <v>2.5000000000000004</v>
      </c>
      <c r="N23" s="37">
        <v>5</v>
      </c>
      <c r="O23" s="51">
        <f t="shared" si="13"/>
        <v>2.3452078799117149</v>
      </c>
      <c r="P23" s="34">
        <f t="shared" si="14"/>
        <v>5.5</v>
      </c>
      <c r="Q23" s="37">
        <v>4</v>
      </c>
      <c r="R23" s="51">
        <f t="shared" si="15"/>
        <v>2.1213203435596424</v>
      </c>
      <c r="S23" s="34">
        <f t="shared" si="0"/>
        <v>4.4999999999999991</v>
      </c>
      <c r="T23" s="38">
        <v>5</v>
      </c>
      <c r="U23" s="51">
        <f t="shared" si="16"/>
        <v>2.3452078799117149</v>
      </c>
      <c r="V23" s="34">
        <f t="shared" si="1"/>
        <v>5.5</v>
      </c>
      <c r="W23" s="37">
        <v>4</v>
      </c>
      <c r="X23" s="51">
        <f t="shared" si="17"/>
        <v>2.1213203435596424</v>
      </c>
      <c r="Y23" s="34">
        <f t="shared" si="18"/>
        <v>4.4999999999999991</v>
      </c>
      <c r="Z23" s="45">
        <f t="shared" si="2"/>
        <v>27</v>
      </c>
      <c r="AA23" s="49">
        <f t="shared" si="3"/>
        <v>15.441399322062324</v>
      </c>
      <c r="AB23" s="35">
        <f t="shared" si="19"/>
        <v>238.4368130233868</v>
      </c>
      <c r="AC23" s="40">
        <f t="shared" si="4"/>
        <v>3.375</v>
      </c>
      <c r="AD23" s="47">
        <f t="shared" si="4"/>
        <v>1.9301749152577905</v>
      </c>
    </row>
    <row r="24" spans="1:32">
      <c r="A24" s="33">
        <v>19</v>
      </c>
      <c r="B24" s="37">
        <v>2</v>
      </c>
      <c r="C24" s="51">
        <f t="shared" si="5"/>
        <v>1.5811388300841898</v>
      </c>
      <c r="D24" s="43">
        <f t="shared" si="6"/>
        <v>2.5000000000000004</v>
      </c>
      <c r="E24" s="37">
        <v>5</v>
      </c>
      <c r="F24" s="51">
        <f t="shared" si="7"/>
        <v>2.3452078799117149</v>
      </c>
      <c r="G24" s="34">
        <f t="shared" si="8"/>
        <v>5.5</v>
      </c>
      <c r="H24" s="37">
        <v>5</v>
      </c>
      <c r="I24" s="51">
        <f t="shared" si="9"/>
        <v>2.3452078799117149</v>
      </c>
      <c r="J24" s="34">
        <f t="shared" si="20"/>
        <v>5.5</v>
      </c>
      <c r="K24" s="37">
        <v>5</v>
      </c>
      <c r="L24" s="51">
        <f t="shared" si="11"/>
        <v>2.3452078799117149</v>
      </c>
      <c r="M24" s="34">
        <f t="shared" si="12"/>
        <v>5.5</v>
      </c>
      <c r="N24" s="37">
        <v>5</v>
      </c>
      <c r="O24" s="51">
        <f t="shared" si="13"/>
        <v>2.3452078799117149</v>
      </c>
      <c r="P24" s="34">
        <f t="shared" si="14"/>
        <v>5.5</v>
      </c>
      <c r="Q24" s="37">
        <v>5</v>
      </c>
      <c r="R24" s="51">
        <f t="shared" si="15"/>
        <v>2.3452078799117149</v>
      </c>
      <c r="S24" s="34">
        <f t="shared" si="0"/>
        <v>5.5</v>
      </c>
      <c r="T24" s="38">
        <v>5</v>
      </c>
      <c r="U24" s="51">
        <f t="shared" si="16"/>
        <v>2.3452078799117149</v>
      </c>
      <c r="V24" s="34">
        <f t="shared" si="1"/>
        <v>5.5</v>
      </c>
      <c r="W24" s="37">
        <v>5</v>
      </c>
      <c r="X24" s="51">
        <f t="shared" si="17"/>
        <v>2.3452078799117149</v>
      </c>
      <c r="Y24" s="34">
        <f t="shared" si="18"/>
        <v>5.5</v>
      </c>
      <c r="Z24" s="45">
        <f t="shared" si="2"/>
        <v>37</v>
      </c>
      <c r="AA24" s="49">
        <f t="shared" si="3"/>
        <v>17.997593989466196</v>
      </c>
      <c r="AB24" s="35">
        <f t="shared" si="19"/>
        <v>323.91338940966978</v>
      </c>
      <c r="AC24" s="40">
        <f t="shared" si="4"/>
        <v>4.625</v>
      </c>
      <c r="AD24" s="47">
        <f t="shared" si="4"/>
        <v>2.2496992486832745</v>
      </c>
    </row>
    <row r="25" spans="1:32">
      <c r="A25" s="33">
        <v>20</v>
      </c>
      <c r="B25" s="37">
        <v>5</v>
      </c>
      <c r="C25" s="51">
        <f t="shared" si="5"/>
        <v>2.3452078799117149</v>
      </c>
      <c r="D25" s="43">
        <f t="shared" si="6"/>
        <v>5.5</v>
      </c>
      <c r="E25" s="37">
        <v>2</v>
      </c>
      <c r="F25" s="51">
        <f t="shared" si="7"/>
        <v>1.5811388300841898</v>
      </c>
      <c r="G25" s="34">
        <f t="shared" si="8"/>
        <v>2.5000000000000004</v>
      </c>
      <c r="H25" s="37">
        <v>5</v>
      </c>
      <c r="I25" s="51">
        <f t="shared" si="9"/>
        <v>2.3452078799117149</v>
      </c>
      <c r="J25" s="34">
        <f t="shared" si="20"/>
        <v>5.5</v>
      </c>
      <c r="K25" s="37">
        <v>2</v>
      </c>
      <c r="L25" s="51">
        <f t="shared" si="11"/>
        <v>1.5811388300841898</v>
      </c>
      <c r="M25" s="34">
        <f t="shared" si="12"/>
        <v>2.5000000000000004</v>
      </c>
      <c r="N25" s="37">
        <v>2</v>
      </c>
      <c r="O25" s="51">
        <f t="shared" si="13"/>
        <v>1.5811388300841898</v>
      </c>
      <c r="P25" s="34">
        <f t="shared" si="14"/>
        <v>2.5000000000000004</v>
      </c>
      <c r="Q25" s="37">
        <v>4</v>
      </c>
      <c r="R25" s="51">
        <f t="shared" si="15"/>
        <v>2.1213203435596424</v>
      </c>
      <c r="S25" s="34">
        <f t="shared" si="0"/>
        <v>4.4999999999999991</v>
      </c>
      <c r="T25" s="38">
        <v>4</v>
      </c>
      <c r="U25" s="51">
        <f t="shared" si="16"/>
        <v>2.1213203435596424</v>
      </c>
      <c r="V25" s="34">
        <f t="shared" si="1"/>
        <v>4.4999999999999991</v>
      </c>
      <c r="W25" s="37">
        <v>2</v>
      </c>
      <c r="X25" s="51">
        <f t="shared" si="17"/>
        <v>1.5811388300841898</v>
      </c>
      <c r="Y25" s="34">
        <f t="shared" si="18"/>
        <v>2.5000000000000004</v>
      </c>
      <c r="Z25" s="45">
        <f t="shared" si="2"/>
        <v>26</v>
      </c>
      <c r="AA25" s="49">
        <f t="shared" si="3"/>
        <v>15.257611767279473</v>
      </c>
      <c r="AB25" s="35">
        <f t="shared" si="19"/>
        <v>232.79471684102504</v>
      </c>
      <c r="AC25" s="40">
        <f t="shared" si="4"/>
        <v>3.25</v>
      </c>
      <c r="AD25" s="47">
        <f t="shared" si="4"/>
        <v>1.9072014709099341</v>
      </c>
    </row>
    <row r="26" spans="1:32">
      <c r="A26" s="52" t="s">
        <v>23</v>
      </c>
      <c r="B26" s="52">
        <f>SUM(B6:B25)</f>
        <v>66</v>
      </c>
      <c r="C26" s="52">
        <f t="shared" ref="C26:AD26" si="21">SUM(C6:C25)</f>
        <v>37.923306145802073</v>
      </c>
      <c r="D26" s="52">
        <f t="shared" si="21"/>
        <v>76</v>
      </c>
      <c r="E26" s="52">
        <f t="shared" si="21"/>
        <v>69</v>
      </c>
      <c r="F26" s="52">
        <f t="shared" si="21"/>
        <v>38.886585713359942</v>
      </c>
      <c r="G26" s="52">
        <f t="shared" si="21"/>
        <v>79</v>
      </c>
      <c r="H26" s="52">
        <f t="shared" si="21"/>
        <v>86</v>
      </c>
      <c r="I26" s="52">
        <f t="shared" si="21"/>
        <v>43.545747888827876</v>
      </c>
      <c r="J26" s="52">
        <f t="shared" si="21"/>
        <v>96</v>
      </c>
      <c r="K26" s="52">
        <f t="shared" si="21"/>
        <v>80</v>
      </c>
      <c r="L26" s="52">
        <f t="shared" si="21"/>
        <v>42.010591334819622</v>
      </c>
      <c r="M26" s="52">
        <f t="shared" si="21"/>
        <v>90</v>
      </c>
      <c r="N26" s="52">
        <f t="shared" si="21"/>
        <v>77</v>
      </c>
      <c r="O26" s="52">
        <f t="shared" si="21"/>
        <v>41.364116924382422</v>
      </c>
      <c r="P26" s="52">
        <f t="shared" si="21"/>
        <v>87</v>
      </c>
      <c r="Q26" s="52">
        <f t="shared" si="21"/>
        <v>82</v>
      </c>
      <c r="R26" s="52">
        <f t="shared" si="21"/>
        <v>42.64926908078516</v>
      </c>
      <c r="S26" s="52">
        <f t="shared" si="21"/>
        <v>92</v>
      </c>
      <c r="T26" s="52">
        <f t="shared" si="21"/>
        <v>80</v>
      </c>
      <c r="U26" s="52">
        <f t="shared" si="21"/>
        <v>42.22758397513914</v>
      </c>
      <c r="V26" s="52">
        <f t="shared" si="21"/>
        <v>90</v>
      </c>
      <c r="W26" s="52">
        <f t="shared" si="21"/>
        <v>77</v>
      </c>
      <c r="X26" s="52">
        <f t="shared" si="21"/>
        <v>41.305306157589612</v>
      </c>
      <c r="Y26" s="52">
        <f t="shared" si="21"/>
        <v>87</v>
      </c>
      <c r="Z26" s="52">
        <f t="shared" si="21"/>
        <v>617</v>
      </c>
      <c r="AA26" s="52">
        <f t="shared" si="21"/>
        <v>329.91250722070578</v>
      </c>
      <c r="AB26" s="52">
        <f t="shared" si="21"/>
        <v>5469.7646443619224</v>
      </c>
      <c r="AC26" s="52">
        <f t="shared" si="21"/>
        <v>77.125</v>
      </c>
      <c r="AD26" s="52">
        <f t="shared" si="21"/>
        <v>41.239063402588222</v>
      </c>
    </row>
    <row r="27" spans="1:32">
      <c r="A27" s="53" t="s">
        <v>29</v>
      </c>
      <c r="B27" s="54">
        <f>AVERAGE(B6:B25)</f>
        <v>3.3</v>
      </c>
      <c r="C27" s="54">
        <f t="shared" ref="C27:AD27" si="22">AVERAGE(C6:C25)</f>
        <v>1.8961653072901037</v>
      </c>
      <c r="D27" s="54">
        <f t="shared" si="22"/>
        <v>3.8</v>
      </c>
      <c r="E27" s="54">
        <f t="shared" si="22"/>
        <v>3.45</v>
      </c>
      <c r="F27" s="54">
        <f t="shared" si="22"/>
        <v>1.944329285667997</v>
      </c>
      <c r="G27" s="54">
        <f t="shared" si="22"/>
        <v>3.95</v>
      </c>
      <c r="H27" s="54">
        <f t="shared" si="22"/>
        <v>4.3</v>
      </c>
      <c r="I27" s="54">
        <f t="shared" si="22"/>
        <v>2.177287394441394</v>
      </c>
      <c r="J27" s="54">
        <f t="shared" si="22"/>
        <v>4.8</v>
      </c>
      <c r="K27" s="54">
        <f t="shared" si="22"/>
        <v>4</v>
      </c>
      <c r="L27" s="54">
        <f t="shared" si="22"/>
        <v>2.1005295667409811</v>
      </c>
      <c r="M27" s="54">
        <f t="shared" si="22"/>
        <v>4.5</v>
      </c>
      <c r="N27" s="54">
        <f t="shared" si="22"/>
        <v>3.85</v>
      </c>
      <c r="O27" s="54">
        <f t="shared" si="22"/>
        <v>2.0682058462191213</v>
      </c>
      <c r="P27" s="54">
        <f t="shared" si="22"/>
        <v>4.3499999999999996</v>
      </c>
      <c r="Q27" s="54">
        <f t="shared" si="22"/>
        <v>4.0999999999999996</v>
      </c>
      <c r="R27" s="54">
        <f t="shared" si="22"/>
        <v>2.1324634540392582</v>
      </c>
      <c r="S27" s="54">
        <f t="shared" si="22"/>
        <v>4.5999999999999996</v>
      </c>
      <c r="T27" s="54">
        <f t="shared" si="22"/>
        <v>4</v>
      </c>
      <c r="U27" s="54">
        <f t="shared" si="22"/>
        <v>2.111379198756957</v>
      </c>
      <c r="V27" s="54">
        <f t="shared" si="22"/>
        <v>4.5</v>
      </c>
      <c r="W27" s="54">
        <f t="shared" si="22"/>
        <v>3.85</v>
      </c>
      <c r="X27" s="54">
        <f t="shared" si="22"/>
        <v>2.0652653078794807</v>
      </c>
      <c r="Y27" s="54">
        <f t="shared" si="22"/>
        <v>4.3499999999999996</v>
      </c>
      <c r="Z27" s="54">
        <f t="shared" si="22"/>
        <v>30.85</v>
      </c>
      <c r="AA27" s="54">
        <f t="shared" si="22"/>
        <v>16.495625361035287</v>
      </c>
      <c r="AB27" s="54">
        <f t="shared" si="22"/>
        <v>273.48823221809613</v>
      </c>
      <c r="AC27" s="54">
        <f t="shared" si="22"/>
        <v>3.8562500000000002</v>
      </c>
      <c r="AD27" s="54">
        <f t="shared" si="22"/>
        <v>2.0619531701294109</v>
      </c>
      <c r="AE27" s="60"/>
      <c r="AF27" s="61"/>
    </row>
    <row r="30" spans="1:32">
      <c r="A30" s="129" t="s">
        <v>20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</row>
    <row r="31" spans="1:32">
      <c r="A31" s="121" t="s">
        <v>21</v>
      </c>
      <c r="B31" s="131" t="s">
        <v>22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3" t="s">
        <v>23</v>
      </c>
      <c r="AA31" s="133"/>
      <c r="AB31" s="134"/>
      <c r="AC31" s="137" t="s">
        <v>24</v>
      </c>
      <c r="AD31" s="138"/>
    </row>
    <row r="32" spans="1:32">
      <c r="A32" s="121"/>
      <c r="B32" s="126" t="s">
        <v>30</v>
      </c>
      <c r="C32" s="127"/>
      <c r="D32" s="127"/>
      <c r="E32" s="128" t="s">
        <v>31</v>
      </c>
      <c r="F32" s="127"/>
      <c r="G32" s="127"/>
      <c r="H32" s="128" t="s">
        <v>32</v>
      </c>
      <c r="I32" s="127"/>
      <c r="J32" s="127"/>
      <c r="K32" s="128" t="s">
        <v>33</v>
      </c>
      <c r="L32" s="127"/>
      <c r="M32" s="127"/>
      <c r="N32" s="128" t="s">
        <v>34</v>
      </c>
      <c r="O32" s="127"/>
      <c r="P32" s="127"/>
      <c r="Q32" s="128" t="s">
        <v>35</v>
      </c>
      <c r="R32" s="127"/>
      <c r="S32" s="127"/>
      <c r="T32" s="128" t="s">
        <v>36</v>
      </c>
      <c r="U32" s="127"/>
      <c r="V32" s="127"/>
      <c r="W32" s="128" t="s">
        <v>37</v>
      </c>
      <c r="X32" s="127"/>
      <c r="Y32" s="127"/>
      <c r="Z32" s="135"/>
      <c r="AA32" s="135"/>
      <c r="AB32" s="136"/>
      <c r="AC32" s="139"/>
      <c r="AD32" s="140"/>
    </row>
    <row r="33" spans="1:30">
      <c r="A33" s="55" t="s">
        <v>25</v>
      </c>
      <c r="B33" s="36" t="s">
        <v>26</v>
      </c>
      <c r="C33" s="50" t="s">
        <v>27</v>
      </c>
      <c r="D33" s="42" t="s">
        <v>28</v>
      </c>
      <c r="E33" s="36" t="s">
        <v>26</v>
      </c>
      <c r="F33" s="50" t="s">
        <v>27</v>
      </c>
      <c r="G33" s="32" t="s">
        <v>28</v>
      </c>
      <c r="H33" s="36" t="s">
        <v>26</v>
      </c>
      <c r="I33" s="50" t="s">
        <v>27</v>
      </c>
      <c r="J33" s="32" t="s">
        <v>28</v>
      </c>
      <c r="K33" s="36" t="s">
        <v>26</v>
      </c>
      <c r="L33" s="50" t="s">
        <v>27</v>
      </c>
      <c r="M33" s="32" t="s">
        <v>28</v>
      </c>
      <c r="N33" s="36" t="s">
        <v>26</v>
      </c>
      <c r="O33" s="50" t="s">
        <v>27</v>
      </c>
      <c r="P33" s="32" t="s">
        <v>28</v>
      </c>
      <c r="Q33" s="36" t="s">
        <v>26</v>
      </c>
      <c r="R33" s="50" t="s">
        <v>27</v>
      </c>
      <c r="S33" s="32" t="s">
        <v>28</v>
      </c>
      <c r="T33" s="36" t="s">
        <v>26</v>
      </c>
      <c r="U33" s="50" t="s">
        <v>27</v>
      </c>
      <c r="V33" s="32" t="s">
        <v>28</v>
      </c>
      <c r="W33" s="36" t="s">
        <v>26</v>
      </c>
      <c r="X33" s="50" t="s">
        <v>27</v>
      </c>
      <c r="Y33" s="32" t="s">
        <v>28</v>
      </c>
      <c r="Z33" s="44" t="s">
        <v>26</v>
      </c>
      <c r="AA33" s="48" t="s">
        <v>27</v>
      </c>
      <c r="AB33" s="32" t="s">
        <v>28</v>
      </c>
      <c r="AC33" s="39" t="s">
        <v>26</v>
      </c>
      <c r="AD33" s="46" t="s">
        <v>27</v>
      </c>
    </row>
    <row r="34" spans="1:30">
      <c r="A34" s="33">
        <v>1</v>
      </c>
      <c r="B34" s="102">
        <v>2</v>
      </c>
      <c r="C34" s="51">
        <f>(B34+0.5)^0.5</f>
        <v>1.5811388300841898</v>
      </c>
      <c r="D34" s="43">
        <f>(C34*C34)</f>
        <v>2.5000000000000004</v>
      </c>
      <c r="E34" s="37">
        <v>2</v>
      </c>
      <c r="F34" s="51">
        <f>(E34+0.5)^0.5</f>
        <v>1.5811388300841898</v>
      </c>
      <c r="G34" s="34">
        <f>(F34*F34)</f>
        <v>2.5000000000000004</v>
      </c>
      <c r="H34" s="37">
        <v>3</v>
      </c>
      <c r="I34" s="51">
        <f>(H34+0.5)^0.5</f>
        <v>1.8708286933869707</v>
      </c>
      <c r="J34" s="34">
        <f>(I34*I34)</f>
        <v>3.5</v>
      </c>
      <c r="K34" s="37">
        <v>4</v>
      </c>
      <c r="L34" s="51">
        <f>(K34+0.5)^0.5</f>
        <v>2.1213203435596424</v>
      </c>
      <c r="M34" s="34">
        <f>(L34*L34)</f>
        <v>4.4999999999999991</v>
      </c>
      <c r="N34" s="37">
        <v>6</v>
      </c>
      <c r="O34" s="51">
        <f>(N34+0.5)^0.5</f>
        <v>2.5495097567963922</v>
      </c>
      <c r="P34" s="34">
        <f>(O34*O34)</f>
        <v>6.4999999999999991</v>
      </c>
      <c r="Q34" s="37">
        <v>5</v>
      </c>
      <c r="R34" s="51">
        <f>(Q34+0.5)^0.5</f>
        <v>2.3452078799117149</v>
      </c>
      <c r="S34" s="34">
        <f t="shared" ref="S34:S53" si="23">(R34*R34)</f>
        <v>5.5</v>
      </c>
      <c r="T34" s="38">
        <v>5</v>
      </c>
      <c r="U34" s="51">
        <f>(T34+0.5)^0.5</f>
        <v>2.3452078799117149</v>
      </c>
      <c r="V34" s="34">
        <f t="shared" ref="V34:V53" si="24">(U34*U34)</f>
        <v>5.5</v>
      </c>
      <c r="W34" s="37">
        <v>5</v>
      </c>
      <c r="X34" s="51">
        <f>(W34+0.5)^0.5</f>
        <v>2.3452078799117149</v>
      </c>
      <c r="Y34" s="34">
        <f>(X34*X34)</f>
        <v>5.5</v>
      </c>
      <c r="Z34" s="45">
        <f>SUM(B34,E34,H34,K34,N34,Q34,T34,W34)</f>
        <v>32</v>
      </c>
      <c r="AA34" s="49">
        <f t="shared" ref="AA34:AA53" si="25">SUM(C34,F34,I34,L34,O34,R34,U34,X34,)</f>
        <v>16.739560093646531</v>
      </c>
      <c r="AB34" s="35">
        <f>(AA34*AA34)</f>
        <v>280.2128721288035</v>
      </c>
      <c r="AC34" s="40">
        <f t="shared" ref="AC34:AD53" si="26">AVERAGE(B34,E34,H34,K34,N34,Q34,T34,W34)</f>
        <v>4</v>
      </c>
      <c r="AD34" s="47">
        <f t="shared" si="26"/>
        <v>2.0924450117058164</v>
      </c>
    </row>
    <row r="35" spans="1:30">
      <c r="A35" s="33">
        <v>2</v>
      </c>
      <c r="B35" s="37">
        <v>5</v>
      </c>
      <c r="C35" s="51">
        <f t="shared" ref="C35:C53" si="27">(B35+0.5)^0.5</f>
        <v>2.3452078799117149</v>
      </c>
      <c r="D35" s="43">
        <f t="shared" ref="D35:D53" si="28">(C35*C35)</f>
        <v>5.5</v>
      </c>
      <c r="E35" s="37">
        <v>5</v>
      </c>
      <c r="F35" s="51">
        <f t="shared" ref="F35:F53" si="29">(E35+0.5)^0.5</f>
        <v>2.3452078799117149</v>
      </c>
      <c r="G35" s="34">
        <f t="shared" ref="G35:G53" si="30">(F35*F35)</f>
        <v>5.5</v>
      </c>
      <c r="H35" s="37">
        <v>4</v>
      </c>
      <c r="I35" s="51">
        <f t="shared" ref="I35:I53" si="31">(H35+0.5)^0.5</f>
        <v>2.1213203435596424</v>
      </c>
      <c r="J35" s="34">
        <f t="shared" ref="J35:J53" si="32">(I35*I35)</f>
        <v>4.4999999999999991</v>
      </c>
      <c r="K35" s="37">
        <v>3</v>
      </c>
      <c r="L35" s="51">
        <f t="shared" ref="L35:L53" si="33">(K35+0.5)^0.5</f>
        <v>1.8708286933869707</v>
      </c>
      <c r="M35" s="34">
        <f t="shared" ref="M35:M53" si="34">(L35*L35)</f>
        <v>3.5</v>
      </c>
      <c r="N35" s="37">
        <v>4</v>
      </c>
      <c r="O35" s="51">
        <f t="shared" ref="O35:O53" si="35">(N35+0.5)^0.5</f>
        <v>2.1213203435596424</v>
      </c>
      <c r="P35" s="34">
        <f t="shared" ref="P35:P53" si="36">(O35*O35)</f>
        <v>4.4999999999999991</v>
      </c>
      <c r="Q35" s="37">
        <v>3</v>
      </c>
      <c r="R35" s="51">
        <f t="shared" ref="R35:R53" si="37">(Q35+0.5)^0.5</f>
        <v>1.8708286933869707</v>
      </c>
      <c r="S35" s="34">
        <f t="shared" si="23"/>
        <v>3.5</v>
      </c>
      <c r="T35" s="38">
        <v>3</v>
      </c>
      <c r="U35" s="51">
        <f t="shared" ref="U35:U53" si="38">(T35+0.5)^0.5</f>
        <v>1.8708286933869707</v>
      </c>
      <c r="V35" s="34">
        <f t="shared" si="24"/>
        <v>3.5</v>
      </c>
      <c r="W35" s="37">
        <v>3</v>
      </c>
      <c r="X35" s="51">
        <f t="shared" ref="X35:X53" si="39">(W35+0.5)^0.5</f>
        <v>1.8708286933869707</v>
      </c>
      <c r="Y35" s="34">
        <f t="shared" ref="Y35:Y53" si="40">(X35*X35)</f>
        <v>3.5</v>
      </c>
      <c r="Z35" s="45">
        <f t="shared" ref="Z35:Z53" si="41">SUM(B35,E35,H35,K35,N35,Q35,T35,W35)</f>
        <v>30</v>
      </c>
      <c r="AA35" s="49">
        <f t="shared" si="25"/>
        <v>16.416371220490596</v>
      </c>
      <c r="AB35" s="35">
        <f t="shared" ref="AB35:AB53" si="42">(AA35*AA35)</f>
        <v>269.49724404895193</v>
      </c>
      <c r="AC35" s="40">
        <f t="shared" si="26"/>
        <v>3.75</v>
      </c>
      <c r="AD35" s="47">
        <f t="shared" si="26"/>
        <v>2.0520464025613245</v>
      </c>
    </row>
    <row r="36" spans="1:30">
      <c r="A36" s="33">
        <v>3</v>
      </c>
      <c r="B36" s="37">
        <v>1</v>
      </c>
      <c r="C36" s="51">
        <f t="shared" si="27"/>
        <v>1.2247448713915889</v>
      </c>
      <c r="D36" s="43">
        <f t="shared" si="28"/>
        <v>1.4999999999999998</v>
      </c>
      <c r="E36" s="37">
        <v>3</v>
      </c>
      <c r="F36" s="51">
        <f t="shared" si="29"/>
        <v>1.8708286933869707</v>
      </c>
      <c r="G36" s="34">
        <f t="shared" si="30"/>
        <v>3.5</v>
      </c>
      <c r="H36" s="37">
        <v>2</v>
      </c>
      <c r="I36" s="51">
        <f t="shared" si="31"/>
        <v>1.5811388300841898</v>
      </c>
      <c r="J36" s="34">
        <f t="shared" si="32"/>
        <v>2.5000000000000004</v>
      </c>
      <c r="K36" s="37">
        <v>4</v>
      </c>
      <c r="L36" s="51">
        <f t="shared" si="33"/>
        <v>2.1213203435596424</v>
      </c>
      <c r="M36" s="34">
        <f t="shared" si="34"/>
        <v>4.4999999999999991</v>
      </c>
      <c r="N36" s="37">
        <v>5</v>
      </c>
      <c r="O36" s="51">
        <f t="shared" si="35"/>
        <v>2.3452078799117149</v>
      </c>
      <c r="P36" s="34">
        <f t="shared" si="36"/>
        <v>5.5</v>
      </c>
      <c r="Q36" s="37">
        <v>6</v>
      </c>
      <c r="R36" s="51">
        <f t="shared" si="37"/>
        <v>2.5495097567963922</v>
      </c>
      <c r="S36" s="34">
        <f t="shared" si="23"/>
        <v>6.4999999999999991</v>
      </c>
      <c r="T36" s="38">
        <v>3</v>
      </c>
      <c r="U36" s="51">
        <f t="shared" si="38"/>
        <v>1.8708286933869707</v>
      </c>
      <c r="V36" s="34">
        <f t="shared" si="24"/>
        <v>3.5</v>
      </c>
      <c r="W36" s="37">
        <v>5</v>
      </c>
      <c r="X36" s="51">
        <f t="shared" si="39"/>
        <v>2.3452078799117149</v>
      </c>
      <c r="Y36" s="34">
        <f t="shared" si="40"/>
        <v>5.5</v>
      </c>
      <c r="Z36" s="45">
        <f t="shared" si="41"/>
        <v>29</v>
      </c>
      <c r="AA36" s="49">
        <f t="shared" si="25"/>
        <v>15.908786948429187</v>
      </c>
      <c r="AB36" s="35">
        <f t="shared" si="42"/>
        <v>253.08950217051083</v>
      </c>
      <c r="AC36" s="40">
        <f t="shared" si="26"/>
        <v>3.625</v>
      </c>
      <c r="AD36" s="47">
        <f t="shared" si="26"/>
        <v>1.9885983685536484</v>
      </c>
    </row>
    <row r="37" spans="1:30">
      <c r="A37" s="33">
        <v>4</v>
      </c>
      <c r="B37" s="37">
        <v>3</v>
      </c>
      <c r="C37" s="51">
        <f t="shared" si="27"/>
        <v>1.8708286933869707</v>
      </c>
      <c r="D37" s="43">
        <f t="shared" si="28"/>
        <v>3.5</v>
      </c>
      <c r="E37" s="37">
        <v>4</v>
      </c>
      <c r="F37" s="51">
        <f t="shared" si="29"/>
        <v>2.1213203435596424</v>
      </c>
      <c r="G37" s="34">
        <f t="shared" si="30"/>
        <v>4.4999999999999991</v>
      </c>
      <c r="H37" s="37">
        <v>4</v>
      </c>
      <c r="I37" s="51">
        <f t="shared" si="31"/>
        <v>2.1213203435596424</v>
      </c>
      <c r="J37" s="34">
        <f t="shared" si="32"/>
        <v>4.4999999999999991</v>
      </c>
      <c r="K37" s="37">
        <v>5</v>
      </c>
      <c r="L37" s="51">
        <f t="shared" si="33"/>
        <v>2.3452078799117149</v>
      </c>
      <c r="M37" s="34">
        <f t="shared" si="34"/>
        <v>5.5</v>
      </c>
      <c r="N37" s="37">
        <v>4</v>
      </c>
      <c r="O37" s="51">
        <f t="shared" si="35"/>
        <v>2.1213203435596424</v>
      </c>
      <c r="P37" s="34">
        <f t="shared" si="36"/>
        <v>4.4999999999999991</v>
      </c>
      <c r="Q37" s="37">
        <v>5</v>
      </c>
      <c r="R37" s="51">
        <f t="shared" si="37"/>
        <v>2.3452078799117149</v>
      </c>
      <c r="S37" s="34">
        <f t="shared" si="23"/>
        <v>5.5</v>
      </c>
      <c r="T37" s="38">
        <v>5</v>
      </c>
      <c r="U37" s="51">
        <f t="shared" si="38"/>
        <v>2.3452078799117149</v>
      </c>
      <c r="V37" s="34">
        <f t="shared" si="24"/>
        <v>5.5</v>
      </c>
      <c r="W37" s="37">
        <v>5</v>
      </c>
      <c r="X37" s="51">
        <f t="shared" si="39"/>
        <v>2.3452078799117149</v>
      </c>
      <c r="Y37" s="34">
        <f t="shared" si="40"/>
        <v>5.5</v>
      </c>
      <c r="Z37" s="45">
        <f t="shared" si="41"/>
        <v>35</v>
      </c>
      <c r="AA37" s="49">
        <f t="shared" si="25"/>
        <v>17.615621243712759</v>
      </c>
      <c r="AB37" s="35">
        <f t="shared" si="42"/>
        <v>310.31011180194429</v>
      </c>
      <c r="AC37" s="40">
        <f t="shared" si="26"/>
        <v>4.375</v>
      </c>
      <c r="AD37" s="47">
        <f t="shared" si="26"/>
        <v>2.2019526554640949</v>
      </c>
    </row>
    <row r="38" spans="1:30">
      <c r="A38" s="33">
        <v>5</v>
      </c>
      <c r="B38" s="37">
        <v>5</v>
      </c>
      <c r="C38" s="51">
        <f t="shared" si="27"/>
        <v>2.3452078799117149</v>
      </c>
      <c r="D38" s="43">
        <f t="shared" si="28"/>
        <v>5.5</v>
      </c>
      <c r="E38" s="37">
        <v>5</v>
      </c>
      <c r="F38" s="51">
        <f t="shared" si="29"/>
        <v>2.3452078799117149</v>
      </c>
      <c r="G38" s="34">
        <f t="shared" si="30"/>
        <v>5.5</v>
      </c>
      <c r="H38" s="37">
        <v>6</v>
      </c>
      <c r="I38" s="51">
        <f t="shared" si="31"/>
        <v>2.5495097567963922</v>
      </c>
      <c r="J38" s="34">
        <f t="shared" si="32"/>
        <v>6.4999999999999991</v>
      </c>
      <c r="K38" s="37">
        <v>3</v>
      </c>
      <c r="L38" s="51">
        <f t="shared" si="33"/>
        <v>1.8708286933869707</v>
      </c>
      <c r="M38" s="34">
        <f t="shared" si="34"/>
        <v>3.5</v>
      </c>
      <c r="N38" s="37">
        <v>4</v>
      </c>
      <c r="O38" s="51">
        <f t="shared" si="35"/>
        <v>2.1213203435596424</v>
      </c>
      <c r="P38" s="34">
        <f t="shared" si="36"/>
        <v>4.4999999999999991</v>
      </c>
      <c r="Q38" s="37">
        <v>1</v>
      </c>
      <c r="R38" s="51">
        <f t="shared" si="37"/>
        <v>1.2247448713915889</v>
      </c>
      <c r="S38" s="34">
        <f t="shared" si="23"/>
        <v>1.4999999999999998</v>
      </c>
      <c r="T38" s="38">
        <v>2</v>
      </c>
      <c r="U38" s="51">
        <f t="shared" si="38"/>
        <v>1.5811388300841898</v>
      </c>
      <c r="V38" s="34">
        <f t="shared" si="24"/>
        <v>2.5000000000000004</v>
      </c>
      <c r="W38" s="37">
        <v>5</v>
      </c>
      <c r="X38" s="51">
        <f t="shared" si="39"/>
        <v>2.3452078799117149</v>
      </c>
      <c r="Y38" s="34">
        <f t="shared" si="40"/>
        <v>5.5</v>
      </c>
      <c r="Z38" s="45">
        <f t="shared" si="41"/>
        <v>31</v>
      </c>
      <c r="AA38" s="49">
        <f t="shared" si="25"/>
        <v>16.383166134953928</v>
      </c>
      <c r="AB38" s="35">
        <f t="shared" si="42"/>
        <v>268.40813260550124</v>
      </c>
      <c r="AC38" s="40">
        <f t="shared" si="26"/>
        <v>3.875</v>
      </c>
      <c r="AD38" s="47">
        <f t="shared" si="26"/>
        <v>2.047895766869241</v>
      </c>
    </row>
    <row r="39" spans="1:30">
      <c r="A39" s="33">
        <v>6</v>
      </c>
      <c r="B39" s="37">
        <v>2</v>
      </c>
      <c r="C39" s="51">
        <f t="shared" si="27"/>
        <v>1.5811388300841898</v>
      </c>
      <c r="D39" s="43">
        <f t="shared" si="28"/>
        <v>2.5000000000000004</v>
      </c>
      <c r="E39" s="37">
        <v>2</v>
      </c>
      <c r="F39" s="51">
        <f t="shared" si="29"/>
        <v>1.5811388300841898</v>
      </c>
      <c r="G39" s="34">
        <f t="shared" si="30"/>
        <v>2.5000000000000004</v>
      </c>
      <c r="H39" s="37">
        <v>3</v>
      </c>
      <c r="I39" s="51">
        <f t="shared" si="31"/>
        <v>1.8708286933869707</v>
      </c>
      <c r="J39" s="34">
        <f t="shared" si="32"/>
        <v>3.5</v>
      </c>
      <c r="K39" s="37">
        <v>4</v>
      </c>
      <c r="L39" s="51">
        <f t="shared" si="33"/>
        <v>2.1213203435596424</v>
      </c>
      <c r="M39" s="34">
        <f t="shared" si="34"/>
        <v>4.4999999999999991</v>
      </c>
      <c r="N39" s="37">
        <v>6</v>
      </c>
      <c r="O39" s="51">
        <f t="shared" si="35"/>
        <v>2.5495097567963922</v>
      </c>
      <c r="P39" s="34">
        <f t="shared" si="36"/>
        <v>6.4999999999999991</v>
      </c>
      <c r="Q39" s="37">
        <v>5</v>
      </c>
      <c r="R39" s="51">
        <f t="shared" si="37"/>
        <v>2.3452078799117149</v>
      </c>
      <c r="S39" s="34">
        <f t="shared" si="23"/>
        <v>5.5</v>
      </c>
      <c r="T39" s="38">
        <v>5</v>
      </c>
      <c r="U39" s="51">
        <f t="shared" si="38"/>
        <v>2.3452078799117149</v>
      </c>
      <c r="V39" s="34">
        <f t="shared" si="24"/>
        <v>5.5</v>
      </c>
      <c r="W39" s="37">
        <v>5</v>
      </c>
      <c r="X39" s="51">
        <f t="shared" si="39"/>
        <v>2.3452078799117149</v>
      </c>
      <c r="Y39" s="34">
        <f t="shared" si="40"/>
        <v>5.5</v>
      </c>
      <c r="Z39" s="45">
        <f t="shared" si="41"/>
        <v>32</v>
      </c>
      <c r="AA39" s="49">
        <f t="shared" si="25"/>
        <v>16.739560093646531</v>
      </c>
      <c r="AB39" s="35">
        <f>(AA39*AA39)</f>
        <v>280.2128721288035</v>
      </c>
      <c r="AC39" s="40">
        <f t="shared" si="26"/>
        <v>4</v>
      </c>
      <c r="AD39" s="47">
        <f t="shared" si="26"/>
        <v>2.0924450117058164</v>
      </c>
    </row>
    <row r="40" spans="1:30">
      <c r="A40" s="33">
        <v>7</v>
      </c>
      <c r="B40" s="37">
        <v>6</v>
      </c>
      <c r="C40" s="51">
        <f t="shared" si="27"/>
        <v>2.5495097567963922</v>
      </c>
      <c r="D40" s="43">
        <f t="shared" si="28"/>
        <v>6.4999999999999991</v>
      </c>
      <c r="E40" s="37">
        <v>6</v>
      </c>
      <c r="F40" s="51">
        <f t="shared" si="29"/>
        <v>2.5495097567963922</v>
      </c>
      <c r="G40" s="34">
        <f t="shared" si="30"/>
        <v>6.4999999999999991</v>
      </c>
      <c r="H40" s="37">
        <v>6</v>
      </c>
      <c r="I40" s="51">
        <f t="shared" si="31"/>
        <v>2.5495097567963922</v>
      </c>
      <c r="J40" s="34">
        <f t="shared" si="32"/>
        <v>6.4999999999999991</v>
      </c>
      <c r="K40" s="37">
        <v>6</v>
      </c>
      <c r="L40" s="51">
        <f t="shared" si="33"/>
        <v>2.5495097567963922</v>
      </c>
      <c r="M40" s="34">
        <f t="shared" si="34"/>
        <v>6.4999999999999991</v>
      </c>
      <c r="N40" s="37">
        <v>6</v>
      </c>
      <c r="O40" s="51">
        <f t="shared" si="35"/>
        <v>2.5495097567963922</v>
      </c>
      <c r="P40" s="34">
        <f t="shared" si="36"/>
        <v>6.4999999999999991</v>
      </c>
      <c r="Q40" s="37">
        <v>5</v>
      </c>
      <c r="R40" s="51">
        <f t="shared" si="37"/>
        <v>2.3452078799117149</v>
      </c>
      <c r="S40" s="34">
        <f t="shared" si="23"/>
        <v>5.5</v>
      </c>
      <c r="T40" s="38">
        <v>5</v>
      </c>
      <c r="U40" s="51">
        <f t="shared" si="38"/>
        <v>2.3452078799117149</v>
      </c>
      <c r="V40" s="34">
        <f t="shared" si="24"/>
        <v>5.5</v>
      </c>
      <c r="W40" s="37">
        <v>4</v>
      </c>
      <c r="X40" s="51">
        <f t="shared" si="39"/>
        <v>2.1213203435596424</v>
      </c>
      <c r="Y40" s="34">
        <f t="shared" si="40"/>
        <v>4.4999999999999991</v>
      </c>
      <c r="Z40" s="45">
        <f t="shared" si="41"/>
        <v>44</v>
      </c>
      <c r="AA40" s="49">
        <f t="shared" si="25"/>
        <v>19.559284887365035</v>
      </c>
      <c r="AB40" s="35">
        <f t="shared" si="42"/>
        <v>382.56562530510621</v>
      </c>
      <c r="AC40" s="40">
        <f t="shared" si="26"/>
        <v>5.5</v>
      </c>
      <c r="AD40" s="47">
        <f t="shared" si="26"/>
        <v>2.4449106109206293</v>
      </c>
    </row>
    <row r="41" spans="1:30">
      <c r="A41" s="33">
        <v>8</v>
      </c>
      <c r="B41" s="37">
        <v>5</v>
      </c>
      <c r="C41" s="51">
        <f t="shared" si="27"/>
        <v>2.3452078799117149</v>
      </c>
      <c r="D41" s="43">
        <f t="shared" si="28"/>
        <v>5.5</v>
      </c>
      <c r="E41" s="37">
        <v>5</v>
      </c>
      <c r="F41" s="51">
        <f t="shared" si="29"/>
        <v>2.3452078799117149</v>
      </c>
      <c r="G41" s="34">
        <f t="shared" si="30"/>
        <v>5.5</v>
      </c>
      <c r="H41" s="37">
        <v>6</v>
      </c>
      <c r="I41" s="51">
        <f t="shared" si="31"/>
        <v>2.5495097567963922</v>
      </c>
      <c r="J41" s="34">
        <f t="shared" si="32"/>
        <v>6.4999999999999991</v>
      </c>
      <c r="K41" s="37">
        <v>4</v>
      </c>
      <c r="L41" s="51">
        <f t="shared" si="33"/>
        <v>2.1213203435596424</v>
      </c>
      <c r="M41" s="34">
        <f t="shared" si="34"/>
        <v>4.4999999999999991</v>
      </c>
      <c r="N41" s="37">
        <v>3</v>
      </c>
      <c r="O41" s="51">
        <f t="shared" si="35"/>
        <v>1.8708286933869707</v>
      </c>
      <c r="P41" s="34">
        <f t="shared" si="36"/>
        <v>3.5</v>
      </c>
      <c r="Q41" s="37">
        <v>1</v>
      </c>
      <c r="R41" s="51">
        <f t="shared" si="37"/>
        <v>1.2247448713915889</v>
      </c>
      <c r="S41" s="34">
        <f t="shared" si="23"/>
        <v>1.4999999999999998</v>
      </c>
      <c r="T41" s="38">
        <v>2</v>
      </c>
      <c r="U41" s="51">
        <f t="shared" si="38"/>
        <v>1.5811388300841898</v>
      </c>
      <c r="V41" s="34">
        <f t="shared" si="24"/>
        <v>2.5000000000000004</v>
      </c>
      <c r="W41" s="37">
        <v>5</v>
      </c>
      <c r="X41" s="51">
        <f t="shared" si="39"/>
        <v>2.3452078799117149</v>
      </c>
      <c r="Y41" s="34">
        <f t="shared" si="40"/>
        <v>5.5</v>
      </c>
      <c r="Z41" s="45">
        <f t="shared" si="41"/>
        <v>31</v>
      </c>
      <c r="AA41" s="49">
        <f t="shared" si="25"/>
        <v>16.383166134953928</v>
      </c>
      <c r="AB41" s="35">
        <f t="shared" si="42"/>
        <v>268.40813260550124</v>
      </c>
      <c r="AC41" s="40">
        <f t="shared" si="26"/>
        <v>3.875</v>
      </c>
      <c r="AD41" s="47">
        <f t="shared" si="26"/>
        <v>2.047895766869241</v>
      </c>
    </row>
    <row r="42" spans="1:30">
      <c r="A42" s="33">
        <v>9</v>
      </c>
      <c r="B42" s="37">
        <v>5</v>
      </c>
      <c r="C42" s="51">
        <f t="shared" si="27"/>
        <v>2.3452078799117149</v>
      </c>
      <c r="D42" s="43">
        <f t="shared" si="28"/>
        <v>5.5</v>
      </c>
      <c r="E42" s="37">
        <v>2</v>
      </c>
      <c r="F42" s="51">
        <f t="shared" si="29"/>
        <v>1.5811388300841898</v>
      </c>
      <c r="G42" s="34">
        <f t="shared" si="30"/>
        <v>2.5000000000000004</v>
      </c>
      <c r="H42" s="37">
        <v>5</v>
      </c>
      <c r="I42" s="51">
        <f t="shared" si="31"/>
        <v>2.3452078799117149</v>
      </c>
      <c r="J42" s="34">
        <f t="shared" si="32"/>
        <v>5.5</v>
      </c>
      <c r="K42" s="37">
        <v>2</v>
      </c>
      <c r="L42" s="51">
        <f t="shared" si="33"/>
        <v>1.5811388300841898</v>
      </c>
      <c r="M42" s="34">
        <f t="shared" si="34"/>
        <v>2.5000000000000004</v>
      </c>
      <c r="N42" s="37">
        <v>2</v>
      </c>
      <c r="O42" s="51">
        <f t="shared" si="35"/>
        <v>1.5811388300841898</v>
      </c>
      <c r="P42" s="34">
        <f t="shared" si="36"/>
        <v>2.5000000000000004</v>
      </c>
      <c r="Q42" s="37">
        <v>4</v>
      </c>
      <c r="R42" s="51">
        <f t="shared" si="37"/>
        <v>2.1213203435596424</v>
      </c>
      <c r="S42" s="34">
        <f t="shared" si="23"/>
        <v>4.4999999999999991</v>
      </c>
      <c r="T42" s="38">
        <v>4</v>
      </c>
      <c r="U42" s="51">
        <f t="shared" si="38"/>
        <v>2.1213203435596424</v>
      </c>
      <c r="V42" s="34">
        <f t="shared" si="24"/>
        <v>4.4999999999999991</v>
      </c>
      <c r="W42" s="37">
        <v>2</v>
      </c>
      <c r="X42" s="51">
        <f t="shared" si="39"/>
        <v>1.5811388300841898</v>
      </c>
      <c r="Y42" s="34">
        <f t="shared" si="40"/>
        <v>2.5000000000000004</v>
      </c>
      <c r="Z42" s="45">
        <f t="shared" si="41"/>
        <v>26</v>
      </c>
      <c r="AA42" s="49">
        <f t="shared" si="25"/>
        <v>15.257611767279473</v>
      </c>
      <c r="AB42" s="35">
        <f t="shared" si="42"/>
        <v>232.79471684102504</v>
      </c>
      <c r="AC42" s="40">
        <f t="shared" si="26"/>
        <v>3.25</v>
      </c>
      <c r="AD42" s="47">
        <f t="shared" si="26"/>
        <v>1.9072014709099341</v>
      </c>
    </row>
    <row r="43" spans="1:30">
      <c r="A43" s="33">
        <v>10</v>
      </c>
      <c r="B43" s="37">
        <v>1</v>
      </c>
      <c r="C43" s="51">
        <f t="shared" si="27"/>
        <v>1.2247448713915889</v>
      </c>
      <c r="D43" s="43">
        <f t="shared" si="28"/>
        <v>1.4999999999999998</v>
      </c>
      <c r="E43" s="37">
        <v>2</v>
      </c>
      <c r="F43" s="51">
        <f t="shared" si="29"/>
        <v>1.5811388300841898</v>
      </c>
      <c r="G43" s="34">
        <f t="shared" si="30"/>
        <v>2.5000000000000004</v>
      </c>
      <c r="H43" s="37">
        <v>2</v>
      </c>
      <c r="I43" s="51">
        <f t="shared" si="31"/>
        <v>1.5811388300841898</v>
      </c>
      <c r="J43" s="34">
        <f t="shared" si="32"/>
        <v>2.5000000000000004</v>
      </c>
      <c r="K43" s="37">
        <v>2</v>
      </c>
      <c r="L43" s="51">
        <f t="shared" si="33"/>
        <v>1.5811388300841898</v>
      </c>
      <c r="M43" s="34">
        <f t="shared" si="34"/>
        <v>2.5000000000000004</v>
      </c>
      <c r="N43" s="37">
        <v>2</v>
      </c>
      <c r="O43" s="51">
        <f t="shared" si="35"/>
        <v>1.5811388300841898</v>
      </c>
      <c r="P43" s="34">
        <f t="shared" si="36"/>
        <v>2.5000000000000004</v>
      </c>
      <c r="Q43" s="37">
        <v>4</v>
      </c>
      <c r="R43" s="51">
        <f t="shared" si="37"/>
        <v>2.1213203435596424</v>
      </c>
      <c r="S43" s="34">
        <f t="shared" si="23"/>
        <v>4.4999999999999991</v>
      </c>
      <c r="T43" s="38">
        <v>3</v>
      </c>
      <c r="U43" s="51">
        <f t="shared" si="38"/>
        <v>1.8708286933869707</v>
      </c>
      <c r="V43" s="34">
        <f t="shared" si="24"/>
        <v>3.5</v>
      </c>
      <c r="W43" s="37">
        <v>3</v>
      </c>
      <c r="X43" s="51">
        <f t="shared" si="39"/>
        <v>1.8708286933869707</v>
      </c>
      <c r="Y43" s="34">
        <f t="shared" si="40"/>
        <v>3.5</v>
      </c>
      <c r="Z43" s="45">
        <f t="shared" si="41"/>
        <v>19</v>
      </c>
      <c r="AA43" s="49">
        <f t="shared" si="25"/>
        <v>13.412277922061932</v>
      </c>
      <c r="AB43" s="35">
        <f t="shared" si="42"/>
        <v>179.88919905862994</v>
      </c>
      <c r="AC43" s="40">
        <f t="shared" si="26"/>
        <v>2.375</v>
      </c>
      <c r="AD43" s="47">
        <f t="shared" si="26"/>
        <v>1.6765347402577415</v>
      </c>
    </row>
    <row r="44" spans="1:30">
      <c r="A44" s="33">
        <v>11</v>
      </c>
      <c r="B44" s="37">
        <v>1</v>
      </c>
      <c r="C44" s="51">
        <f t="shared" si="27"/>
        <v>1.2247448713915889</v>
      </c>
      <c r="D44" s="43">
        <f t="shared" si="28"/>
        <v>1.4999999999999998</v>
      </c>
      <c r="E44" s="37">
        <v>4</v>
      </c>
      <c r="F44" s="51">
        <f t="shared" si="29"/>
        <v>2.1213203435596424</v>
      </c>
      <c r="G44" s="34">
        <f t="shared" si="30"/>
        <v>4.4999999999999991</v>
      </c>
      <c r="H44" s="37">
        <v>2</v>
      </c>
      <c r="I44" s="51">
        <f t="shared" si="31"/>
        <v>1.5811388300841898</v>
      </c>
      <c r="J44" s="34">
        <f t="shared" si="32"/>
        <v>2.5000000000000004</v>
      </c>
      <c r="K44" s="37">
        <v>3</v>
      </c>
      <c r="L44" s="51">
        <f t="shared" si="33"/>
        <v>1.8708286933869707</v>
      </c>
      <c r="M44" s="34">
        <f t="shared" si="34"/>
        <v>3.5</v>
      </c>
      <c r="N44" s="37">
        <v>6</v>
      </c>
      <c r="O44" s="51">
        <f t="shared" si="35"/>
        <v>2.5495097567963922</v>
      </c>
      <c r="P44" s="34">
        <f t="shared" si="36"/>
        <v>6.4999999999999991</v>
      </c>
      <c r="Q44" s="37">
        <v>2</v>
      </c>
      <c r="R44" s="51">
        <f t="shared" si="37"/>
        <v>1.5811388300841898</v>
      </c>
      <c r="S44" s="34">
        <f t="shared" si="23"/>
        <v>2.5000000000000004</v>
      </c>
      <c r="T44" s="38">
        <v>1</v>
      </c>
      <c r="U44" s="51">
        <f t="shared" si="38"/>
        <v>1.2247448713915889</v>
      </c>
      <c r="V44" s="34">
        <f t="shared" si="24"/>
        <v>1.4999999999999998</v>
      </c>
      <c r="W44" s="37">
        <v>5</v>
      </c>
      <c r="X44" s="51">
        <f t="shared" si="39"/>
        <v>2.3452078799117149</v>
      </c>
      <c r="Y44" s="34">
        <f t="shared" si="40"/>
        <v>5.5</v>
      </c>
      <c r="Z44" s="45">
        <f t="shared" si="41"/>
        <v>24</v>
      </c>
      <c r="AA44" s="49">
        <f t="shared" si="25"/>
        <v>14.498634076606278</v>
      </c>
      <c r="AB44" s="35">
        <f t="shared" si="42"/>
        <v>210.21039008732876</v>
      </c>
      <c r="AC44" s="40">
        <f t="shared" si="26"/>
        <v>3</v>
      </c>
      <c r="AD44" s="47">
        <f t="shared" si="26"/>
        <v>1.8123292595757847</v>
      </c>
    </row>
    <row r="45" spans="1:30">
      <c r="A45" s="33">
        <v>12</v>
      </c>
      <c r="B45" s="37">
        <v>3</v>
      </c>
      <c r="C45" s="51">
        <f t="shared" si="27"/>
        <v>1.8708286933869707</v>
      </c>
      <c r="D45" s="43">
        <f t="shared" si="28"/>
        <v>3.5</v>
      </c>
      <c r="E45" s="37">
        <v>3</v>
      </c>
      <c r="F45" s="51">
        <f t="shared" si="29"/>
        <v>1.8708286933869707</v>
      </c>
      <c r="G45" s="34">
        <f t="shared" si="30"/>
        <v>3.5</v>
      </c>
      <c r="H45" s="37">
        <v>4</v>
      </c>
      <c r="I45" s="51">
        <f t="shared" si="31"/>
        <v>2.1213203435596424</v>
      </c>
      <c r="J45" s="34">
        <f t="shared" si="32"/>
        <v>4.4999999999999991</v>
      </c>
      <c r="K45" s="37">
        <v>4</v>
      </c>
      <c r="L45" s="51">
        <f t="shared" si="33"/>
        <v>2.1213203435596424</v>
      </c>
      <c r="M45" s="34">
        <f t="shared" si="34"/>
        <v>4.4999999999999991</v>
      </c>
      <c r="N45" s="37">
        <v>5</v>
      </c>
      <c r="O45" s="51">
        <f t="shared" si="35"/>
        <v>2.3452078799117149</v>
      </c>
      <c r="P45" s="34">
        <f t="shared" si="36"/>
        <v>5.5</v>
      </c>
      <c r="Q45" s="37">
        <v>4</v>
      </c>
      <c r="R45" s="51">
        <f t="shared" si="37"/>
        <v>2.1213203435596424</v>
      </c>
      <c r="S45" s="34">
        <f t="shared" si="23"/>
        <v>4.4999999999999991</v>
      </c>
      <c r="T45" s="38">
        <v>3</v>
      </c>
      <c r="U45" s="51">
        <f t="shared" si="38"/>
        <v>1.8708286933869707</v>
      </c>
      <c r="V45" s="34">
        <f t="shared" si="24"/>
        <v>3.5</v>
      </c>
      <c r="W45" s="37">
        <v>5</v>
      </c>
      <c r="X45" s="51">
        <f t="shared" si="39"/>
        <v>2.3452078799117149</v>
      </c>
      <c r="Y45" s="34">
        <f t="shared" si="40"/>
        <v>5.5</v>
      </c>
      <c r="Z45" s="45">
        <f t="shared" si="41"/>
        <v>31</v>
      </c>
      <c r="AA45" s="49">
        <f t="shared" si="25"/>
        <v>16.66686287066327</v>
      </c>
      <c r="AB45" s="35">
        <f t="shared" si="42"/>
        <v>277.78431794949387</v>
      </c>
      <c r="AC45" s="40">
        <f t="shared" si="26"/>
        <v>3.875</v>
      </c>
      <c r="AD45" s="47">
        <f t="shared" si="26"/>
        <v>2.0833578588329087</v>
      </c>
    </row>
    <row r="46" spans="1:30">
      <c r="A46" s="33">
        <v>13</v>
      </c>
      <c r="B46" s="37">
        <v>3</v>
      </c>
      <c r="C46" s="51">
        <f t="shared" si="27"/>
        <v>1.8708286933869707</v>
      </c>
      <c r="D46" s="43">
        <f t="shared" si="28"/>
        <v>3.5</v>
      </c>
      <c r="E46" s="37">
        <v>3</v>
      </c>
      <c r="F46" s="51">
        <f t="shared" si="29"/>
        <v>1.8708286933869707</v>
      </c>
      <c r="G46" s="34">
        <f t="shared" si="30"/>
        <v>3.5</v>
      </c>
      <c r="H46" s="37">
        <v>4</v>
      </c>
      <c r="I46" s="51">
        <f t="shared" si="31"/>
        <v>2.1213203435596424</v>
      </c>
      <c r="J46" s="34">
        <f t="shared" si="32"/>
        <v>4.4999999999999991</v>
      </c>
      <c r="K46" s="37">
        <v>4</v>
      </c>
      <c r="L46" s="51">
        <f t="shared" si="33"/>
        <v>2.1213203435596424</v>
      </c>
      <c r="M46" s="34">
        <f t="shared" si="34"/>
        <v>4.4999999999999991</v>
      </c>
      <c r="N46" s="37">
        <v>5</v>
      </c>
      <c r="O46" s="51">
        <f t="shared" si="35"/>
        <v>2.3452078799117149</v>
      </c>
      <c r="P46" s="34">
        <f t="shared" si="36"/>
        <v>5.5</v>
      </c>
      <c r="Q46" s="37">
        <v>4</v>
      </c>
      <c r="R46" s="51">
        <f t="shared" si="37"/>
        <v>2.1213203435596424</v>
      </c>
      <c r="S46" s="34">
        <f t="shared" si="23"/>
        <v>4.4999999999999991</v>
      </c>
      <c r="T46" s="38">
        <v>3</v>
      </c>
      <c r="U46" s="51">
        <f t="shared" si="38"/>
        <v>1.8708286933869707</v>
      </c>
      <c r="V46" s="34">
        <f t="shared" si="24"/>
        <v>3.5</v>
      </c>
      <c r="W46" s="37">
        <v>5</v>
      </c>
      <c r="X46" s="51">
        <f t="shared" si="39"/>
        <v>2.3452078799117149</v>
      </c>
      <c r="Y46" s="34">
        <f t="shared" si="40"/>
        <v>5.5</v>
      </c>
      <c r="Z46" s="45">
        <f t="shared" si="41"/>
        <v>31</v>
      </c>
      <c r="AA46" s="49">
        <f t="shared" si="25"/>
        <v>16.66686287066327</v>
      </c>
      <c r="AB46" s="35">
        <f t="shared" si="42"/>
        <v>277.78431794949387</v>
      </c>
      <c r="AC46" s="40">
        <f t="shared" si="26"/>
        <v>3.875</v>
      </c>
      <c r="AD46" s="47">
        <f t="shared" si="26"/>
        <v>2.0833578588329087</v>
      </c>
    </row>
    <row r="47" spans="1:30">
      <c r="A47" s="33">
        <v>14</v>
      </c>
      <c r="B47" s="37">
        <v>1</v>
      </c>
      <c r="C47" s="51">
        <f t="shared" si="27"/>
        <v>1.2247448713915889</v>
      </c>
      <c r="D47" s="43">
        <f t="shared" si="28"/>
        <v>1.4999999999999998</v>
      </c>
      <c r="E47" s="37">
        <v>4</v>
      </c>
      <c r="F47" s="51">
        <f t="shared" si="29"/>
        <v>2.1213203435596424</v>
      </c>
      <c r="G47" s="34">
        <f t="shared" si="30"/>
        <v>4.4999999999999991</v>
      </c>
      <c r="H47" s="37">
        <v>2</v>
      </c>
      <c r="I47" s="51">
        <f t="shared" si="31"/>
        <v>1.5811388300841898</v>
      </c>
      <c r="J47" s="34">
        <f t="shared" si="32"/>
        <v>2.5000000000000004</v>
      </c>
      <c r="K47" s="37">
        <v>3</v>
      </c>
      <c r="L47" s="51">
        <f t="shared" si="33"/>
        <v>1.8708286933869707</v>
      </c>
      <c r="M47" s="34">
        <f t="shared" si="34"/>
        <v>3.5</v>
      </c>
      <c r="N47" s="37">
        <v>6</v>
      </c>
      <c r="O47" s="51">
        <f t="shared" si="35"/>
        <v>2.5495097567963922</v>
      </c>
      <c r="P47" s="34">
        <f t="shared" si="36"/>
        <v>6.4999999999999991</v>
      </c>
      <c r="Q47" s="37">
        <v>2</v>
      </c>
      <c r="R47" s="51">
        <f t="shared" si="37"/>
        <v>1.5811388300841898</v>
      </c>
      <c r="S47" s="34">
        <f t="shared" si="23"/>
        <v>2.5000000000000004</v>
      </c>
      <c r="T47" s="38">
        <v>1</v>
      </c>
      <c r="U47" s="51">
        <f t="shared" si="38"/>
        <v>1.2247448713915889</v>
      </c>
      <c r="V47" s="34">
        <f t="shared" si="24"/>
        <v>1.4999999999999998</v>
      </c>
      <c r="W47" s="37">
        <v>5</v>
      </c>
      <c r="X47" s="51">
        <f t="shared" si="39"/>
        <v>2.3452078799117149</v>
      </c>
      <c r="Y47" s="34">
        <f t="shared" si="40"/>
        <v>5.5</v>
      </c>
      <c r="Z47" s="45">
        <f t="shared" si="41"/>
        <v>24</v>
      </c>
      <c r="AA47" s="49">
        <f t="shared" si="25"/>
        <v>14.498634076606278</v>
      </c>
      <c r="AB47" s="35">
        <f t="shared" si="42"/>
        <v>210.21039008732876</v>
      </c>
      <c r="AC47" s="40">
        <f t="shared" si="26"/>
        <v>3</v>
      </c>
      <c r="AD47" s="47">
        <f t="shared" si="26"/>
        <v>1.8123292595757847</v>
      </c>
    </row>
    <row r="48" spans="1:30">
      <c r="A48" s="33">
        <v>15</v>
      </c>
      <c r="B48" s="37">
        <v>3</v>
      </c>
      <c r="C48" s="51">
        <f t="shared" si="27"/>
        <v>1.8708286933869707</v>
      </c>
      <c r="D48" s="43">
        <f t="shared" si="28"/>
        <v>3.5</v>
      </c>
      <c r="E48" s="37">
        <v>4</v>
      </c>
      <c r="F48" s="51">
        <f t="shared" si="29"/>
        <v>2.1213203435596424</v>
      </c>
      <c r="G48" s="34">
        <f t="shared" si="30"/>
        <v>4.4999999999999991</v>
      </c>
      <c r="H48" s="37">
        <v>4</v>
      </c>
      <c r="I48" s="51">
        <f t="shared" si="31"/>
        <v>2.1213203435596424</v>
      </c>
      <c r="J48" s="34">
        <f t="shared" si="32"/>
        <v>4.4999999999999991</v>
      </c>
      <c r="K48" s="37">
        <v>5</v>
      </c>
      <c r="L48" s="51">
        <f t="shared" si="33"/>
        <v>2.3452078799117149</v>
      </c>
      <c r="M48" s="34">
        <f t="shared" si="34"/>
        <v>5.5</v>
      </c>
      <c r="N48" s="37">
        <v>4</v>
      </c>
      <c r="O48" s="51">
        <f t="shared" si="35"/>
        <v>2.1213203435596424</v>
      </c>
      <c r="P48" s="34">
        <f t="shared" si="36"/>
        <v>4.4999999999999991</v>
      </c>
      <c r="Q48" s="37">
        <v>5</v>
      </c>
      <c r="R48" s="51">
        <f t="shared" si="37"/>
        <v>2.3452078799117149</v>
      </c>
      <c r="S48" s="34">
        <f t="shared" si="23"/>
        <v>5.5</v>
      </c>
      <c r="T48" s="38">
        <v>5</v>
      </c>
      <c r="U48" s="51">
        <f t="shared" si="38"/>
        <v>2.3452078799117149</v>
      </c>
      <c r="V48" s="34">
        <f t="shared" si="24"/>
        <v>5.5</v>
      </c>
      <c r="W48" s="37">
        <v>5</v>
      </c>
      <c r="X48" s="51">
        <f t="shared" si="39"/>
        <v>2.3452078799117149</v>
      </c>
      <c r="Y48" s="34">
        <f t="shared" si="40"/>
        <v>5.5</v>
      </c>
      <c r="Z48" s="45">
        <f t="shared" si="41"/>
        <v>35</v>
      </c>
      <c r="AA48" s="49">
        <f t="shared" si="25"/>
        <v>17.615621243712759</v>
      </c>
      <c r="AB48" s="35">
        <f t="shared" si="42"/>
        <v>310.31011180194429</v>
      </c>
      <c r="AC48" s="40">
        <f t="shared" si="26"/>
        <v>4.375</v>
      </c>
      <c r="AD48" s="47">
        <f t="shared" si="26"/>
        <v>2.2019526554640949</v>
      </c>
    </row>
    <row r="49" spans="1:32">
      <c r="A49" s="33">
        <v>16</v>
      </c>
      <c r="B49" s="37">
        <v>2</v>
      </c>
      <c r="C49" s="51">
        <f t="shared" si="27"/>
        <v>1.5811388300841898</v>
      </c>
      <c r="D49" s="43">
        <f t="shared" si="28"/>
        <v>2.5000000000000004</v>
      </c>
      <c r="E49" s="37">
        <v>2</v>
      </c>
      <c r="F49" s="51">
        <f t="shared" si="29"/>
        <v>1.5811388300841898</v>
      </c>
      <c r="G49" s="34">
        <f t="shared" si="30"/>
        <v>2.5000000000000004</v>
      </c>
      <c r="H49" s="37">
        <v>4</v>
      </c>
      <c r="I49" s="51">
        <f t="shared" si="31"/>
        <v>2.1213203435596424</v>
      </c>
      <c r="J49" s="34">
        <f t="shared" si="32"/>
        <v>4.4999999999999991</v>
      </c>
      <c r="K49" s="37">
        <v>5</v>
      </c>
      <c r="L49" s="51">
        <f t="shared" si="33"/>
        <v>2.3452078799117149</v>
      </c>
      <c r="M49" s="34">
        <f t="shared" si="34"/>
        <v>5.5</v>
      </c>
      <c r="N49" s="37">
        <v>3</v>
      </c>
      <c r="O49" s="51">
        <f t="shared" si="35"/>
        <v>1.8708286933869707</v>
      </c>
      <c r="P49" s="34">
        <f t="shared" si="36"/>
        <v>3.5</v>
      </c>
      <c r="Q49" s="37">
        <v>4</v>
      </c>
      <c r="R49" s="51">
        <f t="shared" si="37"/>
        <v>2.1213203435596424</v>
      </c>
      <c r="S49" s="34">
        <f t="shared" si="23"/>
        <v>4.4999999999999991</v>
      </c>
      <c r="T49" s="38">
        <v>4</v>
      </c>
      <c r="U49" s="51">
        <f t="shared" si="38"/>
        <v>2.1213203435596424</v>
      </c>
      <c r="V49" s="34">
        <f t="shared" si="24"/>
        <v>4.4999999999999991</v>
      </c>
      <c r="W49" s="37">
        <v>3</v>
      </c>
      <c r="X49" s="51">
        <f t="shared" si="39"/>
        <v>1.8708286933869707</v>
      </c>
      <c r="Y49" s="34">
        <f t="shared" si="40"/>
        <v>3.5</v>
      </c>
      <c r="Z49" s="45">
        <f t="shared" si="41"/>
        <v>27</v>
      </c>
      <c r="AA49" s="49">
        <f t="shared" si="25"/>
        <v>15.613103957532962</v>
      </c>
      <c r="AB49" s="35">
        <f t="shared" si="42"/>
        <v>243.76901518873143</v>
      </c>
      <c r="AC49" s="40">
        <f t="shared" si="26"/>
        <v>3.375</v>
      </c>
      <c r="AD49" s="47">
        <f t="shared" si="26"/>
        <v>1.9516379946916202</v>
      </c>
    </row>
    <row r="50" spans="1:32">
      <c r="A50" s="33">
        <v>17</v>
      </c>
      <c r="B50" s="37">
        <v>1</v>
      </c>
      <c r="C50" s="51">
        <f t="shared" si="27"/>
        <v>1.2247448713915889</v>
      </c>
      <c r="D50" s="43">
        <f t="shared" si="28"/>
        <v>1.4999999999999998</v>
      </c>
      <c r="E50" s="37">
        <v>3</v>
      </c>
      <c r="F50" s="51">
        <f t="shared" si="29"/>
        <v>1.8708286933869707</v>
      </c>
      <c r="G50" s="34">
        <f t="shared" si="30"/>
        <v>3.5</v>
      </c>
      <c r="H50" s="37">
        <v>2</v>
      </c>
      <c r="I50" s="51">
        <f t="shared" si="31"/>
        <v>1.5811388300841898</v>
      </c>
      <c r="J50" s="34">
        <f t="shared" si="32"/>
        <v>2.5000000000000004</v>
      </c>
      <c r="K50" s="37">
        <v>4</v>
      </c>
      <c r="L50" s="51">
        <f t="shared" si="33"/>
        <v>2.1213203435596424</v>
      </c>
      <c r="M50" s="34">
        <f t="shared" si="34"/>
        <v>4.4999999999999991</v>
      </c>
      <c r="N50" s="37">
        <v>5</v>
      </c>
      <c r="O50" s="51">
        <f t="shared" si="35"/>
        <v>2.3452078799117149</v>
      </c>
      <c r="P50" s="34">
        <f t="shared" si="36"/>
        <v>5.5</v>
      </c>
      <c r="Q50" s="37">
        <v>6</v>
      </c>
      <c r="R50" s="51">
        <f t="shared" si="37"/>
        <v>2.5495097567963922</v>
      </c>
      <c r="S50" s="34">
        <f t="shared" si="23"/>
        <v>6.4999999999999991</v>
      </c>
      <c r="T50" s="38">
        <v>3</v>
      </c>
      <c r="U50" s="51">
        <f t="shared" si="38"/>
        <v>1.8708286933869707</v>
      </c>
      <c r="V50" s="34">
        <f t="shared" si="24"/>
        <v>3.5</v>
      </c>
      <c r="W50" s="37">
        <v>5</v>
      </c>
      <c r="X50" s="51">
        <f t="shared" si="39"/>
        <v>2.3452078799117149</v>
      </c>
      <c r="Y50" s="34">
        <f t="shared" si="40"/>
        <v>5.5</v>
      </c>
      <c r="Z50" s="45">
        <f t="shared" si="41"/>
        <v>29</v>
      </c>
      <c r="AA50" s="49">
        <f t="shared" si="25"/>
        <v>15.908786948429187</v>
      </c>
      <c r="AB50" s="35">
        <f t="shared" si="42"/>
        <v>253.08950217051083</v>
      </c>
      <c r="AC50" s="40">
        <f t="shared" si="26"/>
        <v>3.625</v>
      </c>
      <c r="AD50" s="47">
        <f t="shared" si="26"/>
        <v>1.9885983685536484</v>
      </c>
    </row>
    <row r="51" spans="1:32">
      <c r="A51" s="33">
        <v>18</v>
      </c>
      <c r="B51" s="37">
        <v>5</v>
      </c>
      <c r="C51" s="51">
        <f t="shared" si="27"/>
        <v>2.3452078799117149</v>
      </c>
      <c r="D51" s="43">
        <f t="shared" si="28"/>
        <v>5.5</v>
      </c>
      <c r="E51" s="37">
        <v>5</v>
      </c>
      <c r="F51" s="51">
        <f t="shared" si="29"/>
        <v>2.3452078799117149</v>
      </c>
      <c r="G51" s="34">
        <f t="shared" si="30"/>
        <v>5.5</v>
      </c>
      <c r="H51" s="37">
        <v>5</v>
      </c>
      <c r="I51" s="51">
        <f t="shared" si="31"/>
        <v>2.3452078799117149</v>
      </c>
      <c r="J51" s="34">
        <f t="shared" si="32"/>
        <v>5.5</v>
      </c>
      <c r="K51" s="37">
        <v>2</v>
      </c>
      <c r="L51" s="51">
        <f t="shared" si="33"/>
        <v>1.5811388300841898</v>
      </c>
      <c r="M51" s="34">
        <f t="shared" si="34"/>
        <v>2.5000000000000004</v>
      </c>
      <c r="N51" s="37">
        <v>3</v>
      </c>
      <c r="O51" s="51">
        <f t="shared" si="35"/>
        <v>1.8708286933869707</v>
      </c>
      <c r="P51" s="34">
        <f t="shared" si="36"/>
        <v>3.5</v>
      </c>
      <c r="Q51" s="37">
        <v>5</v>
      </c>
      <c r="R51" s="51">
        <f t="shared" si="37"/>
        <v>2.3452078799117149</v>
      </c>
      <c r="S51" s="34">
        <f t="shared" si="23"/>
        <v>5.5</v>
      </c>
      <c r="T51" s="38">
        <v>5</v>
      </c>
      <c r="U51" s="51">
        <f t="shared" si="38"/>
        <v>2.3452078799117149</v>
      </c>
      <c r="V51" s="34">
        <f t="shared" si="24"/>
        <v>5.5</v>
      </c>
      <c r="W51" s="37">
        <v>5</v>
      </c>
      <c r="X51" s="51">
        <f t="shared" si="39"/>
        <v>2.3452078799117149</v>
      </c>
      <c r="Y51" s="34">
        <f t="shared" si="40"/>
        <v>5.5</v>
      </c>
      <c r="Z51" s="45">
        <f t="shared" si="41"/>
        <v>35</v>
      </c>
      <c r="AA51" s="49">
        <f t="shared" si="25"/>
        <v>17.52321480294145</v>
      </c>
      <c r="AB51" s="35">
        <f t="shared" si="42"/>
        <v>307.06305703002636</v>
      </c>
      <c r="AC51" s="40">
        <f t="shared" si="26"/>
        <v>4.375</v>
      </c>
      <c r="AD51" s="47">
        <f t="shared" si="26"/>
        <v>2.1904018503676812</v>
      </c>
    </row>
    <row r="52" spans="1:32">
      <c r="A52" s="33">
        <v>19</v>
      </c>
      <c r="B52" s="37">
        <v>6</v>
      </c>
      <c r="C52" s="51">
        <f t="shared" si="27"/>
        <v>2.5495097567963922</v>
      </c>
      <c r="D52" s="43">
        <f t="shared" si="28"/>
        <v>6.4999999999999991</v>
      </c>
      <c r="E52" s="37">
        <v>6</v>
      </c>
      <c r="F52" s="51">
        <f t="shared" si="29"/>
        <v>2.5495097567963922</v>
      </c>
      <c r="G52" s="34">
        <f t="shared" si="30"/>
        <v>6.4999999999999991</v>
      </c>
      <c r="H52" s="37">
        <v>6</v>
      </c>
      <c r="I52" s="51">
        <f t="shared" si="31"/>
        <v>2.5495097567963922</v>
      </c>
      <c r="J52" s="34">
        <f t="shared" si="32"/>
        <v>6.4999999999999991</v>
      </c>
      <c r="K52" s="37">
        <v>6</v>
      </c>
      <c r="L52" s="51">
        <f t="shared" si="33"/>
        <v>2.5495097567963922</v>
      </c>
      <c r="M52" s="34">
        <f t="shared" si="34"/>
        <v>6.4999999999999991</v>
      </c>
      <c r="N52" s="37">
        <v>5</v>
      </c>
      <c r="O52" s="51">
        <f t="shared" si="35"/>
        <v>2.3452078799117149</v>
      </c>
      <c r="P52" s="34">
        <f t="shared" si="36"/>
        <v>5.5</v>
      </c>
      <c r="Q52" s="37">
        <v>5</v>
      </c>
      <c r="R52" s="51">
        <f t="shared" si="37"/>
        <v>2.3452078799117149</v>
      </c>
      <c r="S52" s="34">
        <f t="shared" si="23"/>
        <v>5.5</v>
      </c>
      <c r="T52" s="38">
        <v>5</v>
      </c>
      <c r="U52" s="51">
        <f t="shared" si="38"/>
        <v>2.3452078799117149</v>
      </c>
      <c r="V52" s="34">
        <f t="shared" si="24"/>
        <v>5.5</v>
      </c>
      <c r="W52" s="37">
        <v>4</v>
      </c>
      <c r="X52" s="51">
        <f t="shared" si="39"/>
        <v>2.1213203435596424</v>
      </c>
      <c r="Y52" s="34">
        <f t="shared" si="40"/>
        <v>4.4999999999999991</v>
      </c>
      <c r="Z52" s="45">
        <f t="shared" si="41"/>
        <v>43</v>
      </c>
      <c r="AA52" s="49">
        <f t="shared" si="25"/>
        <v>19.354983010480357</v>
      </c>
      <c r="AB52" s="35">
        <f t="shared" si="42"/>
        <v>374.61536733598325</v>
      </c>
      <c r="AC52" s="40">
        <f t="shared" si="26"/>
        <v>5.375</v>
      </c>
      <c r="AD52" s="47">
        <f t="shared" si="26"/>
        <v>2.4193728763100446</v>
      </c>
    </row>
    <row r="53" spans="1:32">
      <c r="A53" s="33">
        <v>20</v>
      </c>
      <c r="B53" s="37">
        <v>5</v>
      </c>
      <c r="C53" s="51">
        <f t="shared" si="27"/>
        <v>2.3452078799117149</v>
      </c>
      <c r="D53" s="43">
        <f t="shared" si="28"/>
        <v>5.5</v>
      </c>
      <c r="E53" s="37">
        <v>5</v>
      </c>
      <c r="F53" s="51">
        <f t="shared" si="29"/>
        <v>2.3452078799117149</v>
      </c>
      <c r="G53" s="34">
        <f t="shared" si="30"/>
        <v>5.5</v>
      </c>
      <c r="H53" s="37">
        <v>4</v>
      </c>
      <c r="I53" s="51">
        <f t="shared" si="31"/>
        <v>2.1213203435596424</v>
      </c>
      <c r="J53" s="34">
        <f t="shared" si="32"/>
        <v>4.4999999999999991</v>
      </c>
      <c r="K53" s="37">
        <v>3</v>
      </c>
      <c r="L53" s="51">
        <f t="shared" si="33"/>
        <v>1.8708286933869707</v>
      </c>
      <c r="M53" s="34">
        <f t="shared" si="34"/>
        <v>3.5</v>
      </c>
      <c r="N53" s="37">
        <v>4</v>
      </c>
      <c r="O53" s="51">
        <f t="shared" si="35"/>
        <v>2.1213203435596424</v>
      </c>
      <c r="P53" s="34">
        <f t="shared" si="36"/>
        <v>4.4999999999999991</v>
      </c>
      <c r="Q53" s="37">
        <v>3</v>
      </c>
      <c r="R53" s="51">
        <f t="shared" si="37"/>
        <v>1.8708286933869707</v>
      </c>
      <c r="S53" s="34">
        <f t="shared" si="23"/>
        <v>3.5</v>
      </c>
      <c r="T53" s="38">
        <v>3</v>
      </c>
      <c r="U53" s="51">
        <f t="shared" si="38"/>
        <v>1.8708286933869707</v>
      </c>
      <c r="V53" s="34">
        <f t="shared" si="24"/>
        <v>3.5</v>
      </c>
      <c r="W53" s="37">
        <v>3</v>
      </c>
      <c r="X53" s="51">
        <f t="shared" si="39"/>
        <v>1.8708286933869707</v>
      </c>
      <c r="Y53" s="34">
        <f t="shared" si="40"/>
        <v>3.5</v>
      </c>
      <c r="Z53" s="45">
        <f t="shared" si="41"/>
        <v>30</v>
      </c>
      <c r="AA53" s="49">
        <f t="shared" si="25"/>
        <v>16.416371220490596</v>
      </c>
      <c r="AB53" s="41">
        <f t="shared" si="42"/>
        <v>269.49724404895193</v>
      </c>
      <c r="AC53" s="40">
        <f t="shared" si="26"/>
        <v>3.75</v>
      </c>
      <c r="AD53" s="47">
        <f t="shared" si="26"/>
        <v>2.0520464025613245</v>
      </c>
    </row>
    <row r="54" spans="1:32">
      <c r="A54" s="52" t="s">
        <v>23</v>
      </c>
      <c r="B54" s="52">
        <f>SUM(B34:B53)</f>
        <v>65</v>
      </c>
      <c r="C54" s="52">
        <f t="shared" ref="C54:AD54" si="43">SUM(C34:C53)</f>
        <v>37.520722413821467</v>
      </c>
      <c r="D54" s="52">
        <f t="shared" si="43"/>
        <v>75</v>
      </c>
      <c r="E54" s="52">
        <f t="shared" si="43"/>
        <v>75</v>
      </c>
      <c r="F54" s="52">
        <f t="shared" si="43"/>
        <v>40.699349211358751</v>
      </c>
      <c r="G54" s="52">
        <f t="shared" si="43"/>
        <v>85</v>
      </c>
      <c r="H54" s="52">
        <f t="shared" si="43"/>
        <v>78</v>
      </c>
      <c r="I54" s="52">
        <f t="shared" si="43"/>
        <v>41.385048729121387</v>
      </c>
      <c r="J54" s="52">
        <f t="shared" si="43"/>
        <v>88</v>
      </c>
      <c r="K54" s="52">
        <f t="shared" si="43"/>
        <v>76</v>
      </c>
      <c r="L54" s="52">
        <f t="shared" si="43"/>
        <v>41.081445515432847</v>
      </c>
      <c r="M54" s="52">
        <f t="shared" si="43"/>
        <v>86</v>
      </c>
      <c r="N54" s="52">
        <f t="shared" si="43"/>
        <v>88</v>
      </c>
      <c r="O54" s="52">
        <f t="shared" si="43"/>
        <v>43.85495364166804</v>
      </c>
      <c r="P54" s="52">
        <f t="shared" si="43"/>
        <v>98</v>
      </c>
      <c r="Q54" s="52">
        <f t="shared" si="43"/>
        <v>79</v>
      </c>
      <c r="R54" s="52">
        <f t="shared" si="43"/>
        <v>41.47550118049849</v>
      </c>
      <c r="S54" s="52">
        <f t="shared" si="43"/>
        <v>89</v>
      </c>
      <c r="T54" s="52">
        <f t="shared" si="43"/>
        <v>70</v>
      </c>
      <c r="U54" s="52">
        <f t="shared" si="43"/>
        <v>39.366664103161639</v>
      </c>
      <c r="V54" s="52">
        <f t="shared" si="43"/>
        <v>80</v>
      </c>
      <c r="W54" s="52">
        <f t="shared" si="43"/>
        <v>87</v>
      </c>
      <c r="X54" s="52">
        <f t="shared" si="43"/>
        <v>43.794796729603647</v>
      </c>
      <c r="Y54" s="52">
        <f t="shared" si="43"/>
        <v>97</v>
      </c>
      <c r="Z54" s="52">
        <f t="shared" si="43"/>
        <v>618</v>
      </c>
      <c r="AA54" s="52">
        <f t="shared" si="43"/>
        <v>329.17848152466621</v>
      </c>
      <c r="AB54" s="52">
        <f t="shared" si="43"/>
        <v>5459.7221223445722</v>
      </c>
      <c r="AC54" s="52">
        <f t="shared" si="43"/>
        <v>77.25</v>
      </c>
      <c r="AD54" s="52">
        <f t="shared" si="43"/>
        <v>41.147310190583276</v>
      </c>
    </row>
    <row r="55" spans="1:32">
      <c r="A55" s="53" t="s">
        <v>29</v>
      </c>
      <c r="B55" s="54">
        <f>AVERAGE(B34:B53)</f>
        <v>3.25</v>
      </c>
      <c r="C55" s="54">
        <f t="shared" ref="C55:AD55" si="44">AVERAGE(C34:C53)</f>
        <v>1.8760361206910734</v>
      </c>
      <c r="D55" s="54">
        <f t="shared" si="44"/>
        <v>3.75</v>
      </c>
      <c r="E55" s="54">
        <f t="shared" si="44"/>
        <v>3.75</v>
      </c>
      <c r="F55" s="54">
        <f t="shared" si="44"/>
        <v>2.0349674605679375</v>
      </c>
      <c r="G55" s="54">
        <f t="shared" si="44"/>
        <v>4.25</v>
      </c>
      <c r="H55" s="54">
        <f t="shared" si="44"/>
        <v>3.9</v>
      </c>
      <c r="I55" s="54">
        <f t="shared" si="44"/>
        <v>2.0692524364560692</v>
      </c>
      <c r="J55" s="54">
        <f t="shared" si="44"/>
        <v>4.4000000000000004</v>
      </c>
      <c r="K55" s="54">
        <f t="shared" si="44"/>
        <v>3.8</v>
      </c>
      <c r="L55" s="54">
        <f t="shared" si="44"/>
        <v>2.0540722757716425</v>
      </c>
      <c r="M55" s="54">
        <f t="shared" si="44"/>
        <v>4.3</v>
      </c>
      <c r="N55" s="54">
        <f t="shared" si="44"/>
        <v>4.4000000000000004</v>
      </c>
      <c r="O55" s="54">
        <f t="shared" si="44"/>
        <v>2.192747682083402</v>
      </c>
      <c r="P55" s="54">
        <f t="shared" si="44"/>
        <v>4.9000000000000004</v>
      </c>
      <c r="Q55" s="54">
        <f t="shared" si="44"/>
        <v>3.95</v>
      </c>
      <c r="R55" s="54">
        <f t="shared" si="44"/>
        <v>2.0737750590249244</v>
      </c>
      <c r="S55" s="54">
        <f t="shared" si="44"/>
        <v>4.45</v>
      </c>
      <c r="T55" s="54">
        <f t="shared" si="44"/>
        <v>3.5</v>
      </c>
      <c r="U55" s="54">
        <f t="shared" si="44"/>
        <v>1.968333205158082</v>
      </c>
      <c r="V55" s="54">
        <f t="shared" si="44"/>
        <v>4</v>
      </c>
      <c r="W55" s="54">
        <f t="shared" si="44"/>
        <v>4.3499999999999996</v>
      </c>
      <c r="X55" s="54">
        <f t="shared" si="44"/>
        <v>2.1897398364801823</v>
      </c>
      <c r="Y55" s="54">
        <f t="shared" si="44"/>
        <v>4.8499999999999996</v>
      </c>
      <c r="Z55" s="54">
        <f t="shared" si="44"/>
        <v>30.9</v>
      </c>
      <c r="AA55" s="54">
        <f t="shared" si="44"/>
        <v>16.458924076233309</v>
      </c>
      <c r="AB55" s="54">
        <f t="shared" si="44"/>
        <v>272.98610611722859</v>
      </c>
      <c r="AC55" s="54">
        <f t="shared" si="44"/>
        <v>3.8624999999999998</v>
      </c>
      <c r="AD55" s="54">
        <f t="shared" si="44"/>
        <v>2.0573655095291636</v>
      </c>
      <c r="AE55" s="60"/>
      <c r="AF55" s="61"/>
    </row>
    <row r="58" spans="1:32">
      <c r="A58" s="129" t="s">
        <v>42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</row>
    <row r="59" spans="1:32">
      <c r="A59" s="121" t="s">
        <v>21</v>
      </c>
      <c r="B59" s="122" t="s">
        <v>22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2" t="s">
        <v>23</v>
      </c>
      <c r="AA59" s="133"/>
      <c r="AB59" s="134"/>
      <c r="AC59" s="137" t="s">
        <v>24</v>
      </c>
      <c r="AD59" s="138"/>
    </row>
    <row r="60" spans="1:32">
      <c r="A60" s="121"/>
      <c r="B60" s="126" t="s">
        <v>30</v>
      </c>
      <c r="C60" s="126"/>
      <c r="D60" s="126"/>
      <c r="E60" s="128" t="s">
        <v>31</v>
      </c>
      <c r="F60" s="128"/>
      <c r="G60" s="128"/>
      <c r="H60" s="128" t="s">
        <v>32</v>
      </c>
      <c r="I60" s="128"/>
      <c r="J60" s="128"/>
      <c r="K60" s="128" t="s">
        <v>33</v>
      </c>
      <c r="L60" s="128"/>
      <c r="M60" s="128"/>
      <c r="N60" s="128" t="s">
        <v>34</v>
      </c>
      <c r="O60" s="128"/>
      <c r="P60" s="128"/>
      <c r="Q60" s="128" t="s">
        <v>35</v>
      </c>
      <c r="R60" s="123"/>
      <c r="S60" s="123"/>
      <c r="T60" s="128" t="s">
        <v>36</v>
      </c>
      <c r="U60" s="123"/>
      <c r="V60" s="123"/>
      <c r="W60" s="128" t="s">
        <v>37</v>
      </c>
      <c r="X60" s="123"/>
      <c r="Y60" s="123"/>
      <c r="Z60" s="143"/>
      <c r="AA60" s="135"/>
      <c r="AB60" s="136"/>
      <c r="AC60" s="139"/>
      <c r="AD60" s="140"/>
    </row>
    <row r="61" spans="1:32">
      <c r="A61" s="55" t="s">
        <v>25</v>
      </c>
      <c r="B61" s="36" t="s">
        <v>26</v>
      </c>
      <c r="C61" s="50" t="s">
        <v>27</v>
      </c>
      <c r="D61" s="42" t="s">
        <v>28</v>
      </c>
      <c r="E61" s="36" t="s">
        <v>26</v>
      </c>
      <c r="F61" s="50" t="s">
        <v>27</v>
      </c>
      <c r="G61" s="32" t="s">
        <v>28</v>
      </c>
      <c r="H61" s="36" t="s">
        <v>26</v>
      </c>
      <c r="I61" s="50" t="s">
        <v>27</v>
      </c>
      <c r="J61" s="32" t="s">
        <v>28</v>
      </c>
      <c r="K61" s="36" t="s">
        <v>26</v>
      </c>
      <c r="L61" s="50" t="s">
        <v>27</v>
      </c>
      <c r="M61" s="32" t="s">
        <v>28</v>
      </c>
      <c r="N61" s="36" t="s">
        <v>26</v>
      </c>
      <c r="O61" s="50" t="s">
        <v>27</v>
      </c>
      <c r="P61" s="32" t="s">
        <v>28</v>
      </c>
      <c r="Q61" s="36" t="s">
        <v>26</v>
      </c>
      <c r="R61" s="50" t="s">
        <v>27</v>
      </c>
      <c r="S61" s="32" t="s">
        <v>28</v>
      </c>
      <c r="T61" s="36" t="s">
        <v>26</v>
      </c>
      <c r="U61" s="50" t="s">
        <v>27</v>
      </c>
      <c r="V61" s="32" t="s">
        <v>28</v>
      </c>
      <c r="W61" s="36" t="s">
        <v>26</v>
      </c>
      <c r="X61" s="50" t="s">
        <v>27</v>
      </c>
      <c r="Y61" s="32" t="s">
        <v>28</v>
      </c>
      <c r="Z61" s="44" t="s">
        <v>26</v>
      </c>
      <c r="AA61" s="48" t="s">
        <v>27</v>
      </c>
      <c r="AB61" s="32" t="s">
        <v>28</v>
      </c>
      <c r="AC61" s="39" t="s">
        <v>26</v>
      </c>
      <c r="AD61" s="46" t="s">
        <v>27</v>
      </c>
    </row>
    <row r="62" spans="1:32">
      <c r="A62" s="33">
        <v>1</v>
      </c>
      <c r="B62" s="36">
        <v>2</v>
      </c>
      <c r="C62" s="51">
        <f>(B62+0.5)^0.5</f>
        <v>1.5811388300841898</v>
      </c>
      <c r="D62" s="43">
        <f>(C62*C62)</f>
        <v>2.5000000000000004</v>
      </c>
      <c r="E62" s="37">
        <v>2</v>
      </c>
      <c r="F62" s="51">
        <f>(E62+0.5)^0.5</f>
        <v>1.5811388300841898</v>
      </c>
      <c r="G62" s="34">
        <f>(F62*F62)</f>
        <v>2.5000000000000004</v>
      </c>
      <c r="H62" s="37">
        <v>3</v>
      </c>
      <c r="I62" s="51">
        <f>(H62+0.5)^0.5</f>
        <v>1.8708286933869707</v>
      </c>
      <c r="J62" s="34">
        <f>(I62*I62)</f>
        <v>3.5</v>
      </c>
      <c r="K62" s="37">
        <v>4</v>
      </c>
      <c r="L62" s="51">
        <f>(K62+0.5)^0.5</f>
        <v>2.1213203435596424</v>
      </c>
      <c r="M62" s="34">
        <f>(L62*L62)</f>
        <v>4.4999999999999991</v>
      </c>
      <c r="N62" s="37">
        <v>6</v>
      </c>
      <c r="O62" s="51">
        <f>(N62+0.5)^0.5</f>
        <v>2.5495097567963922</v>
      </c>
      <c r="P62" s="34">
        <f>(O62*O62)</f>
        <v>6.4999999999999991</v>
      </c>
      <c r="Q62" s="37">
        <v>5</v>
      </c>
      <c r="R62" s="51">
        <f>(Q62+0.5)^0.5</f>
        <v>2.3452078799117149</v>
      </c>
      <c r="S62" s="34">
        <f t="shared" ref="S62:S81" si="45">(R62*R62)</f>
        <v>5.5</v>
      </c>
      <c r="T62" s="38">
        <v>5</v>
      </c>
      <c r="U62" s="51">
        <f>(T62+0.5)^0.5</f>
        <v>2.3452078799117149</v>
      </c>
      <c r="V62" s="34">
        <f t="shared" ref="V62:V81" si="46">(U62*U62)</f>
        <v>5.5</v>
      </c>
      <c r="W62" s="37">
        <v>5</v>
      </c>
      <c r="X62" s="51">
        <f>(W62+0.5)^0.5</f>
        <v>2.3452078799117149</v>
      </c>
      <c r="Y62" s="34">
        <f>(X62*X62)</f>
        <v>5.5</v>
      </c>
      <c r="Z62" s="45">
        <f t="shared" ref="Z62:Z81" si="47">SUM(B62,E62,H62,K62,N62,Q62,T62,W62)</f>
        <v>32</v>
      </c>
      <c r="AA62" s="49">
        <f t="shared" ref="AA62:AA81" si="48">SUM(C62,F62,I62,L62,O62,R62,U62,X62,)</f>
        <v>16.739560093646531</v>
      </c>
      <c r="AB62" s="35">
        <f>(AA62*AA62)</f>
        <v>280.2128721288035</v>
      </c>
      <c r="AC62" s="40">
        <f t="shared" ref="AC62:AD81" si="49">AVERAGE(B62,E62,H62,K62,N62,Q62,T62,W62)</f>
        <v>4</v>
      </c>
      <c r="AD62" s="47">
        <f t="shared" si="49"/>
        <v>2.0924450117058164</v>
      </c>
    </row>
    <row r="63" spans="1:32">
      <c r="A63" s="33">
        <v>2</v>
      </c>
      <c r="B63" s="37">
        <v>3</v>
      </c>
      <c r="C63" s="51">
        <f t="shared" ref="C63:C81" si="50">(B63+0.5)^0.5</f>
        <v>1.8708286933869707</v>
      </c>
      <c r="D63" s="43">
        <f t="shared" ref="D63:D81" si="51">(C63*C63)</f>
        <v>3.5</v>
      </c>
      <c r="E63" s="37">
        <v>4</v>
      </c>
      <c r="F63" s="51">
        <f t="shared" ref="F63:F81" si="52">(E63+0.5)^0.5</f>
        <v>2.1213203435596424</v>
      </c>
      <c r="G63" s="34">
        <f t="shared" ref="G63:G81" si="53">(F63*F63)</f>
        <v>4.4999999999999991</v>
      </c>
      <c r="H63" s="37">
        <v>3</v>
      </c>
      <c r="I63" s="51">
        <f t="shared" ref="I63:I81" si="54">(H63+0.5)^0.5</f>
        <v>1.8708286933869707</v>
      </c>
      <c r="J63" s="34">
        <f t="shared" ref="J63:J81" si="55">(I63*I63)</f>
        <v>3.5</v>
      </c>
      <c r="K63" s="37">
        <v>4</v>
      </c>
      <c r="L63" s="51">
        <f t="shared" ref="L63:L81" si="56">(K63+0.5)^0.5</f>
        <v>2.1213203435596424</v>
      </c>
      <c r="M63" s="34">
        <f t="shared" ref="M63:M81" si="57">(L63*L63)</f>
        <v>4.4999999999999991</v>
      </c>
      <c r="N63" s="37">
        <v>3</v>
      </c>
      <c r="O63" s="51">
        <f t="shared" ref="O63:O81" si="58">(N63+0.5)^0.5</f>
        <v>1.8708286933869707</v>
      </c>
      <c r="P63" s="34">
        <f t="shared" ref="P63:P81" si="59">(O63*O63)</f>
        <v>3.5</v>
      </c>
      <c r="Q63" s="37">
        <v>4</v>
      </c>
      <c r="R63" s="51">
        <f t="shared" ref="R63:R81" si="60">(Q63+0.5)^0.5</f>
        <v>2.1213203435596424</v>
      </c>
      <c r="S63" s="34">
        <f t="shared" si="45"/>
        <v>4.4999999999999991</v>
      </c>
      <c r="T63" s="38">
        <v>4</v>
      </c>
      <c r="U63" s="51">
        <f t="shared" ref="U63:U81" si="61">(T63+0.5)^0.5</f>
        <v>2.1213203435596424</v>
      </c>
      <c r="V63" s="34">
        <f t="shared" si="46"/>
        <v>4.4999999999999991</v>
      </c>
      <c r="W63" s="37">
        <v>4</v>
      </c>
      <c r="X63" s="51">
        <f t="shared" ref="X63:X81" si="62">(W63+0.5)^0.5</f>
        <v>2.1213203435596424</v>
      </c>
      <c r="Y63" s="34">
        <f t="shared" ref="Y63:Y81" si="63">(X63*X63)</f>
        <v>4.4999999999999991</v>
      </c>
      <c r="Z63" s="45">
        <f t="shared" si="47"/>
        <v>29</v>
      </c>
      <c r="AA63" s="49">
        <f t="shared" si="48"/>
        <v>16.219087797959123</v>
      </c>
      <c r="AB63" s="35">
        <f t="shared" ref="AB63:AB81" si="64">(AA63*AA63)</f>
        <v>263.05880899790651</v>
      </c>
      <c r="AC63" s="40">
        <f t="shared" si="49"/>
        <v>3.625</v>
      </c>
      <c r="AD63" s="47">
        <f t="shared" si="49"/>
        <v>2.0273859747448904</v>
      </c>
    </row>
    <row r="64" spans="1:32">
      <c r="A64" s="33">
        <v>3</v>
      </c>
      <c r="B64" s="37">
        <v>2</v>
      </c>
      <c r="C64" s="51">
        <f t="shared" si="50"/>
        <v>1.5811388300841898</v>
      </c>
      <c r="D64" s="43">
        <f t="shared" si="51"/>
        <v>2.5000000000000004</v>
      </c>
      <c r="E64" s="37">
        <v>2</v>
      </c>
      <c r="F64" s="51">
        <f t="shared" si="52"/>
        <v>1.5811388300841898</v>
      </c>
      <c r="G64" s="34">
        <f t="shared" si="53"/>
        <v>2.5000000000000004</v>
      </c>
      <c r="H64" s="37">
        <v>4</v>
      </c>
      <c r="I64" s="51">
        <f t="shared" si="54"/>
        <v>2.1213203435596424</v>
      </c>
      <c r="J64" s="34">
        <f t="shared" si="55"/>
        <v>4.4999999999999991</v>
      </c>
      <c r="K64" s="37">
        <v>5</v>
      </c>
      <c r="L64" s="51">
        <f t="shared" si="56"/>
        <v>2.3452078799117149</v>
      </c>
      <c r="M64" s="34">
        <f t="shared" si="57"/>
        <v>5.5</v>
      </c>
      <c r="N64" s="37">
        <v>3</v>
      </c>
      <c r="O64" s="51">
        <f t="shared" si="58"/>
        <v>1.8708286933869707</v>
      </c>
      <c r="P64" s="34">
        <f t="shared" si="59"/>
        <v>3.5</v>
      </c>
      <c r="Q64" s="37">
        <v>4</v>
      </c>
      <c r="R64" s="51">
        <f t="shared" si="60"/>
        <v>2.1213203435596424</v>
      </c>
      <c r="S64" s="34">
        <f t="shared" si="45"/>
        <v>4.4999999999999991</v>
      </c>
      <c r="T64" s="38">
        <v>3</v>
      </c>
      <c r="U64" s="51">
        <f t="shared" si="61"/>
        <v>1.8708286933869707</v>
      </c>
      <c r="V64" s="34">
        <f t="shared" si="46"/>
        <v>3.5</v>
      </c>
      <c r="W64" s="37">
        <v>3</v>
      </c>
      <c r="X64" s="51">
        <f t="shared" si="62"/>
        <v>1.8708286933869707</v>
      </c>
      <c r="Y64" s="34">
        <f t="shared" si="63"/>
        <v>3.5</v>
      </c>
      <c r="Z64" s="45">
        <f t="shared" si="47"/>
        <v>26</v>
      </c>
      <c r="AA64" s="49">
        <f t="shared" si="48"/>
        <v>15.36261230736029</v>
      </c>
      <c r="AB64" s="35">
        <f t="shared" si="64"/>
        <v>236.00985690625788</v>
      </c>
      <c r="AC64" s="40">
        <f t="shared" si="49"/>
        <v>3.25</v>
      </c>
      <c r="AD64" s="47">
        <f t="shared" si="49"/>
        <v>1.9203265384200363</v>
      </c>
    </row>
    <row r="65" spans="1:30">
      <c r="A65" s="33">
        <v>4</v>
      </c>
      <c r="B65" s="37">
        <v>3</v>
      </c>
      <c r="C65" s="51">
        <f t="shared" si="50"/>
        <v>1.8708286933869707</v>
      </c>
      <c r="D65" s="43">
        <f t="shared" si="51"/>
        <v>3.5</v>
      </c>
      <c r="E65" s="37">
        <v>3</v>
      </c>
      <c r="F65" s="51">
        <f t="shared" si="52"/>
        <v>1.8708286933869707</v>
      </c>
      <c r="G65" s="34">
        <f t="shared" si="53"/>
        <v>3.5</v>
      </c>
      <c r="H65" s="37">
        <v>4</v>
      </c>
      <c r="I65" s="51">
        <f t="shared" si="54"/>
        <v>2.1213203435596424</v>
      </c>
      <c r="J65" s="34">
        <f t="shared" si="55"/>
        <v>4.4999999999999991</v>
      </c>
      <c r="K65" s="37">
        <v>5</v>
      </c>
      <c r="L65" s="51">
        <f t="shared" si="56"/>
        <v>2.3452078799117149</v>
      </c>
      <c r="M65" s="34">
        <f t="shared" si="57"/>
        <v>5.5</v>
      </c>
      <c r="N65" s="37">
        <v>5</v>
      </c>
      <c r="O65" s="51">
        <f t="shared" si="58"/>
        <v>2.3452078799117149</v>
      </c>
      <c r="P65" s="34">
        <f t="shared" si="59"/>
        <v>5.5</v>
      </c>
      <c r="Q65" s="37">
        <v>4</v>
      </c>
      <c r="R65" s="51">
        <f t="shared" si="60"/>
        <v>2.1213203435596424</v>
      </c>
      <c r="S65" s="34">
        <f t="shared" si="45"/>
        <v>4.4999999999999991</v>
      </c>
      <c r="T65" s="38">
        <v>3</v>
      </c>
      <c r="U65" s="51">
        <f t="shared" si="61"/>
        <v>1.8708286933869707</v>
      </c>
      <c r="V65" s="34">
        <f t="shared" si="46"/>
        <v>3.5</v>
      </c>
      <c r="W65" s="37">
        <v>4</v>
      </c>
      <c r="X65" s="51">
        <f t="shared" si="62"/>
        <v>2.1213203435596424</v>
      </c>
      <c r="Y65" s="34">
        <f t="shared" si="63"/>
        <v>4.4999999999999991</v>
      </c>
      <c r="Z65" s="45">
        <f t="shared" si="47"/>
        <v>31</v>
      </c>
      <c r="AA65" s="49">
        <f t="shared" si="48"/>
        <v>16.66686287066327</v>
      </c>
      <c r="AB65" s="35">
        <f t="shared" si="64"/>
        <v>277.78431794949387</v>
      </c>
      <c r="AC65" s="40">
        <f t="shared" si="49"/>
        <v>3.875</v>
      </c>
      <c r="AD65" s="47">
        <f t="shared" si="49"/>
        <v>2.0833578588329087</v>
      </c>
    </row>
    <row r="66" spans="1:30">
      <c r="A66" s="33">
        <v>5</v>
      </c>
      <c r="B66" s="37">
        <v>1</v>
      </c>
      <c r="C66" s="51">
        <f t="shared" si="50"/>
        <v>1.2247448713915889</v>
      </c>
      <c r="D66" s="43">
        <f t="shared" si="51"/>
        <v>1.4999999999999998</v>
      </c>
      <c r="E66" s="37">
        <v>2</v>
      </c>
      <c r="F66" s="51">
        <f t="shared" si="52"/>
        <v>1.5811388300841898</v>
      </c>
      <c r="G66" s="34">
        <f t="shared" si="53"/>
        <v>2.5000000000000004</v>
      </c>
      <c r="H66" s="37">
        <v>5</v>
      </c>
      <c r="I66" s="51">
        <f t="shared" si="54"/>
        <v>2.3452078799117149</v>
      </c>
      <c r="J66" s="34">
        <f t="shared" si="55"/>
        <v>5.5</v>
      </c>
      <c r="K66" s="37">
        <v>5</v>
      </c>
      <c r="L66" s="51">
        <f t="shared" si="56"/>
        <v>2.3452078799117149</v>
      </c>
      <c r="M66" s="34">
        <f t="shared" si="57"/>
        <v>5.5</v>
      </c>
      <c r="N66" s="37">
        <v>6</v>
      </c>
      <c r="O66" s="51">
        <f t="shared" si="58"/>
        <v>2.5495097567963922</v>
      </c>
      <c r="P66" s="34">
        <f t="shared" si="59"/>
        <v>6.4999999999999991</v>
      </c>
      <c r="Q66" s="37">
        <v>4</v>
      </c>
      <c r="R66" s="51">
        <f t="shared" si="60"/>
        <v>2.1213203435596424</v>
      </c>
      <c r="S66" s="34">
        <f t="shared" si="45"/>
        <v>4.4999999999999991</v>
      </c>
      <c r="T66" s="38">
        <v>3</v>
      </c>
      <c r="U66" s="51">
        <f t="shared" si="61"/>
        <v>1.8708286933869707</v>
      </c>
      <c r="V66" s="34">
        <f t="shared" si="46"/>
        <v>3.5</v>
      </c>
      <c r="W66" s="37">
        <v>2</v>
      </c>
      <c r="X66" s="51">
        <f t="shared" si="62"/>
        <v>1.5811388300841898</v>
      </c>
      <c r="Y66" s="34">
        <f t="shared" si="63"/>
        <v>2.5000000000000004</v>
      </c>
      <c r="Z66" s="45">
        <f t="shared" si="47"/>
        <v>28</v>
      </c>
      <c r="AA66" s="49">
        <f t="shared" si="48"/>
        <v>15.619097085126404</v>
      </c>
      <c r="AB66" s="35">
        <f t="shared" si="64"/>
        <v>243.95619375460413</v>
      </c>
      <c r="AC66" s="40">
        <f t="shared" si="49"/>
        <v>3.5</v>
      </c>
      <c r="AD66" s="47">
        <f t="shared" si="49"/>
        <v>1.9523871356408005</v>
      </c>
    </row>
    <row r="67" spans="1:30">
      <c r="A67" s="33">
        <v>6</v>
      </c>
      <c r="B67" s="37">
        <v>1</v>
      </c>
      <c r="C67" s="51">
        <f t="shared" si="50"/>
        <v>1.2247448713915889</v>
      </c>
      <c r="D67" s="43">
        <f t="shared" si="51"/>
        <v>1.4999999999999998</v>
      </c>
      <c r="E67" s="37">
        <v>2</v>
      </c>
      <c r="F67" s="51">
        <f t="shared" si="52"/>
        <v>1.5811388300841898</v>
      </c>
      <c r="G67" s="34">
        <f t="shared" si="53"/>
        <v>2.5000000000000004</v>
      </c>
      <c r="H67" s="37">
        <v>2</v>
      </c>
      <c r="I67" s="51">
        <f t="shared" si="54"/>
        <v>1.5811388300841898</v>
      </c>
      <c r="J67" s="34">
        <f t="shared" si="55"/>
        <v>2.5000000000000004</v>
      </c>
      <c r="K67" s="37">
        <v>2</v>
      </c>
      <c r="L67" s="51">
        <f t="shared" si="56"/>
        <v>1.5811388300841898</v>
      </c>
      <c r="M67" s="34">
        <f t="shared" si="57"/>
        <v>2.5000000000000004</v>
      </c>
      <c r="N67" s="37">
        <v>2</v>
      </c>
      <c r="O67" s="51">
        <f t="shared" si="58"/>
        <v>1.5811388300841898</v>
      </c>
      <c r="P67" s="34">
        <f t="shared" si="59"/>
        <v>2.5000000000000004</v>
      </c>
      <c r="Q67" s="37">
        <v>4</v>
      </c>
      <c r="R67" s="51">
        <f t="shared" si="60"/>
        <v>2.1213203435596424</v>
      </c>
      <c r="S67" s="34">
        <f t="shared" si="45"/>
        <v>4.4999999999999991</v>
      </c>
      <c r="T67" s="38">
        <v>3</v>
      </c>
      <c r="U67" s="51">
        <f t="shared" si="61"/>
        <v>1.8708286933869707</v>
      </c>
      <c r="V67" s="34">
        <f t="shared" si="46"/>
        <v>3.5</v>
      </c>
      <c r="W67" s="37">
        <v>3</v>
      </c>
      <c r="X67" s="51">
        <f t="shared" si="62"/>
        <v>1.8708286933869707</v>
      </c>
      <c r="Y67" s="34">
        <f t="shared" si="63"/>
        <v>3.5</v>
      </c>
      <c r="Z67" s="45">
        <f t="shared" si="47"/>
        <v>19</v>
      </c>
      <c r="AA67" s="49">
        <f t="shared" si="48"/>
        <v>13.412277922061932</v>
      </c>
      <c r="AB67" s="35">
        <f t="shared" si="64"/>
        <v>179.88919905862994</v>
      </c>
      <c r="AC67" s="40">
        <f t="shared" si="49"/>
        <v>2.375</v>
      </c>
      <c r="AD67" s="47">
        <f t="shared" si="49"/>
        <v>1.6765347402577415</v>
      </c>
    </row>
    <row r="68" spans="1:30">
      <c r="A68" s="33">
        <v>7</v>
      </c>
      <c r="B68" s="37">
        <v>2</v>
      </c>
      <c r="C68" s="51">
        <f t="shared" si="50"/>
        <v>1.5811388300841898</v>
      </c>
      <c r="D68" s="43">
        <f t="shared" si="51"/>
        <v>2.5000000000000004</v>
      </c>
      <c r="E68" s="37">
        <v>5</v>
      </c>
      <c r="F68" s="51">
        <f t="shared" si="52"/>
        <v>2.3452078799117149</v>
      </c>
      <c r="G68" s="34">
        <f t="shared" si="53"/>
        <v>5.5</v>
      </c>
      <c r="H68" s="37">
        <v>5</v>
      </c>
      <c r="I68" s="51">
        <f t="shared" si="54"/>
        <v>2.3452078799117149</v>
      </c>
      <c r="J68" s="34">
        <f t="shared" si="55"/>
        <v>5.5</v>
      </c>
      <c r="K68" s="37">
        <v>5</v>
      </c>
      <c r="L68" s="51">
        <f t="shared" si="56"/>
        <v>2.3452078799117149</v>
      </c>
      <c r="M68" s="34">
        <f t="shared" si="57"/>
        <v>5.5</v>
      </c>
      <c r="N68" s="37">
        <v>5</v>
      </c>
      <c r="O68" s="51">
        <f t="shared" si="58"/>
        <v>2.3452078799117149</v>
      </c>
      <c r="P68" s="34">
        <f t="shared" si="59"/>
        <v>5.5</v>
      </c>
      <c r="Q68" s="37">
        <v>5</v>
      </c>
      <c r="R68" s="51">
        <f t="shared" si="60"/>
        <v>2.3452078799117149</v>
      </c>
      <c r="S68" s="34">
        <f t="shared" si="45"/>
        <v>5.5</v>
      </c>
      <c r="T68" s="38">
        <v>5</v>
      </c>
      <c r="U68" s="51">
        <f t="shared" si="61"/>
        <v>2.3452078799117149</v>
      </c>
      <c r="V68" s="34">
        <f t="shared" si="46"/>
        <v>5.5</v>
      </c>
      <c r="W68" s="37">
        <v>5</v>
      </c>
      <c r="X68" s="51">
        <f t="shared" si="62"/>
        <v>2.3452078799117149</v>
      </c>
      <c r="Y68" s="34">
        <f t="shared" si="63"/>
        <v>5.5</v>
      </c>
      <c r="Z68" s="45">
        <f t="shared" si="47"/>
        <v>37</v>
      </c>
      <c r="AA68" s="49">
        <f t="shared" si="48"/>
        <v>17.997593989466196</v>
      </c>
      <c r="AB68" s="35">
        <f t="shared" si="64"/>
        <v>323.91338940966978</v>
      </c>
      <c r="AC68" s="40">
        <f t="shared" si="49"/>
        <v>4.625</v>
      </c>
      <c r="AD68" s="47">
        <f t="shared" si="49"/>
        <v>2.2496992486832745</v>
      </c>
    </row>
    <row r="69" spans="1:30">
      <c r="A69" s="33">
        <v>8</v>
      </c>
      <c r="B69" s="37">
        <v>1</v>
      </c>
      <c r="C69" s="51">
        <f t="shared" si="50"/>
        <v>1.2247448713915889</v>
      </c>
      <c r="D69" s="43">
        <f t="shared" si="51"/>
        <v>1.4999999999999998</v>
      </c>
      <c r="E69" s="37">
        <v>4</v>
      </c>
      <c r="F69" s="51">
        <f t="shared" si="52"/>
        <v>2.1213203435596424</v>
      </c>
      <c r="G69" s="34">
        <f t="shared" si="53"/>
        <v>4.4999999999999991</v>
      </c>
      <c r="H69" s="37">
        <v>2</v>
      </c>
      <c r="I69" s="51">
        <f t="shared" si="54"/>
        <v>1.5811388300841898</v>
      </c>
      <c r="J69" s="34">
        <f t="shared" si="55"/>
        <v>2.5000000000000004</v>
      </c>
      <c r="K69" s="37">
        <v>3</v>
      </c>
      <c r="L69" s="51">
        <f t="shared" si="56"/>
        <v>1.8708286933869707</v>
      </c>
      <c r="M69" s="34">
        <f t="shared" si="57"/>
        <v>3.5</v>
      </c>
      <c r="N69" s="37">
        <v>6</v>
      </c>
      <c r="O69" s="51">
        <f t="shared" si="58"/>
        <v>2.5495097567963922</v>
      </c>
      <c r="P69" s="34">
        <f t="shared" si="59"/>
        <v>6.4999999999999991</v>
      </c>
      <c r="Q69" s="37">
        <v>2</v>
      </c>
      <c r="R69" s="51">
        <f t="shared" si="60"/>
        <v>1.5811388300841898</v>
      </c>
      <c r="S69" s="34">
        <f t="shared" si="45"/>
        <v>2.5000000000000004</v>
      </c>
      <c r="T69" s="38">
        <v>1</v>
      </c>
      <c r="U69" s="51">
        <f t="shared" si="61"/>
        <v>1.2247448713915889</v>
      </c>
      <c r="V69" s="34">
        <f t="shared" si="46"/>
        <v>1.4999999999999998</v>
      </c>
      <c r="W69" s="37">
        <v>5</v>
      </c>
      <c r="X69" s="51">
        <f t="shared" si="62"/>
        <v>2.3452078799117149</v>
      </c>
      <c r="Y69" s="34">
        <f t="shared" si="63"/>
        <v>5.5</v>
      </c>
      <c r="Z69" s="45">
        <f t="shared" si="47"/>
        <v>24</v>
      </c>
      <c r="AA69" s="49">
        <f t="shared" si="48"/>
        <v>14.498634076606278</v>
      </c>
      <c r="AB69" s="35">
        <f t="shared" si="64"/>
        <v>210.21039008732876</v>
      </c>
      <c r="AC69" s="40">
        <f t="shared" si="49"/>
        <v>3</v>
      </c>
      <c r="AD69" s="47">
        <f t="shared" si="49"/>
        <v>1.8123292595757847</v>
      </c>
    </row>
    <row r="70" spans="1:30">
      <c r="A70" s="33">
        <v>9</v>
      </c>
      <c r="B70" s="37">
        <v>6</v>
      </c>
      <c r="C70" s="51">
        <f t="shared" si="50"/>
        <v>2.5495097567963922</v>
      </c>
      <c r="D70" s="43">
        <f t="shared" si="51"/>
        <v>6.4999999999999991</v>
      </c>
      <c r="E70" s="37">
        <v>6</v>
      </c>
      <c r="F70" s="51">
        <f t="shared" si="52"/>
        <v>2.5495097567963922</v>
      </c>
      <c r="G70" s="34">
        <f t="shared" si="53"/>
        <v>6.4999999999999991</v>
      </c>
      <c r="H70" s="37">
        <v>6</v>
      </c>
      <c r="I70" s="51">
        <f t="shared" si="54"/>
        <v>2.5495097567963922</v>
      </c>
      <c r="J70" s="34">
        <f t="shared" si="55"/>
        <v>6.4999999999999991</v>
      </c>
      <c r="K70" s="37">
        <v>6</v>
      </c>
      <c r="L70" s="51">
        <f t="shared" si="56"/>
        <v>2.5495097567963922</v>
      </c>
      <c r="M70" s="34">
        <f t="shared" si="57"/>
        <v>6.4999999999999991</v>
      </c>
      <c r="N70" s="37">
        <v>5</v>
      </c>
      <c r="O70" s="51">
        <f t="shared" si="58"/>
        <v>2.3452078799117149</v>
      </c>
      <c r="P70" s="34">
        <f t="shared" si="59"/>
        <v>5.5</v>
      </c>
      <c r="Q70" s="37">
        <v>5</v>
      </c>
      <c r="R70" s="51">
        <f t="shared" si="60"/>
        <v>2.3452078799117149</v>
      </c>
      <c r="S70" s="34">
        <f t="shared" si="45"/>
        <v>5.5</v>
      </c>
      <c r="T70" s="38">
        <v>5</v>
      </c>
      <c r="U70" s="51">
        <f t="shared" si="61"/>
        <v>2.3452078799117149</v>
      </c>
      <c r="V70" s="34">
        <f t="shared" si="46"/>
        <v>5.5</v>
      </c>
      <c r="W70" s="37">
        <v>4</v>
      </c>
      <c r="X70" s="51">
        <f t="shared" si="62"/>
        <v>2.1213203435596424</v>
      </c>
      <c r="Y70" s="34">
        <f t="shared" si="63"/>
        <v>4.4999999999999991</v>
      </c>
      <c r="Z70" s="45">
        <f t="shared" si="47"/>
        <v>43</v>
      </c>
      <c r="AA70" s="49">
        <f t="shared" si="48"/>
        <v>19.354983010480357</v>
      </c>
      <c r="AB70" s="35">
        <f t="shared" si="64"/>
        <v>374.61536733598325</v>
      </c>
      <c r="AC70" s="40">
        <f t="shared" si="49"/>
        <v>5.375</v>
      </c>
      <c r="AD70" s="47">
        <f t="shared" si="49"/>
        <v>2.4193728763100446</v>
      </c>
    </row>
    <row r="71" spans="1:30">
      <c r="A71" s="33">
        <v>10</v>
      </c>
      <c r="B71" s="37">
        <v>1</v>
      </c>
      <c r="C71" s="51">
        <f t="shared" si="50"/>
        <v>1.2247448713915889</v>
      </c>
      <c r="D71" s="43">
        <f t="shared" si="51"/>
        <v>1.4999999999999998</v>
      </c>
      <c r="E71" s="37">
        <v>2</v>
      </c>
      <c r="F71" s="51">
        <f t="shared" si="52"/>
        <v>1.5811388300841898</v>
      </c>
      <c r="G71" s="34">
        <f t="shared" si="53"/>
        <v>2.5000000000000004</v>
      </c>
      <c r="H71" s="37">
        <v>2</v>
      </c>
      <c r="I71" s="51">
        <f t="shared" si="54"/>
        <v>1.5811388300841898</v>
      </c>
      <c r="J71" s="34">
        <f t="shared" si="55"/>
        <v>2.5000000000000004</v>
      </c>
      <c r="K71" s="37">
        <v>2</v>
      </c>
      <c r="L71" s="51">
        <f t="shared" si="56"/>
        <v>1.5811388300841898</v>
      </c>
      <c r="M71" s="34">
        <f t="shared" si="57"/>
        <v>2.5000000000000004</v>
      </c>
      <c r="N71" s="37">
        <v>2</v>
      </c>
      <c r="O71" s="51">
        <f t="shared" si="58"/>
        <v>1.5811388300841898</v>
      </c>
      <c r="P71" s="34">
        <f t="shared" si="59"/>
        <v>2.5000000000000004</v>
      </c>
      <c r="Q71" s="37">
        <v>4</v>
      </c>
      <c r="R71" s="51">
        <f t="shared" si="60"/>
        <v>2.1213203435596424</v>
      </c>
      <c r="S71" s="34">
        <f t="shared" si="45"/>
        <v>4.4999999999999991</v>
      </c>
      <c r="T71" s="38">
        <v>3</v>
      </c>
      <c r="U71" s="51">
        <f t="shared" si="61"/>
        <v>1.8708286933869707</v>
      </c>
      <c r="V71" s="34">
        <f t="shared" si="46"/>
        <v>3.5</v>
      </c>
      <c r="W71" s="37">
        <v>3</v>
      </c>
      <c r="X71" s="51">
        <f t="shared" si="62"/>
        <v>1.8708286933869707</v>
      </c>
      <c r="Y71" s="34">
        <f t="shared" si="63"/>
        <v>3.5</v>
      </c>
      <c r="Z71" s="45">
        <f t="shared" si="47"/>
        <v>19</v>
      </c>
      <c r="AA71" s="49">
        <f t="shared" si="48"/>
        <v>13.412277922061932</v>
      </c>
      <c r="AB71" s="35">
        <f t="shared" si="64"/>
        <v>179.88919905862994</v>
      </c>
      <c r="AC71" s="40">
        <f t="shared" si="49"/>
        <v>2.375</v>
      </c>
      <c r="AD71" s="47">
        <f t="shared" si="49"/>
        <v>1.6765347402577415</v>
      </c>
    </row>
    <row r="72" spans="1:30">
      <c r="A72" s="33">
        <v>11</v>
      </c>
      <c r="B72" s="37">
        <v>1</v>
      </c>
      <c r="C72" s="51">
        <f t="shared" si="50"/>
        <v>1.2247448713915889</v>
      </c>
      <c r="D72" s="43">
        <f t="shared" si="51"/>
        <v>1.4999999999999998</v>
      </c>
      <c r="E72" s="37">
        <v>2</v>
      </c>
      <c r="F72" s="51">
        <f t="shared" si="52"/>
        <v>1.5811388300841898</v>
      </c>
      <c r="G72" s="34">
        <f t="shared" si="53"/>
        <v>2.5000000000000004</v>
      </c>
      <c r="H72" s="37">
        <v>5</v>
      </c>
      <c r="I72" s="51">
        <f t="shared" si="54"/>
        <v>2.3452078799117149</v>
      </c>
      <c r="J72" s="34">
        <f t="shared" si="55"/>
        <v>5.5</v>
      </c>
      <c r="K72" s="37">
        <v>5</v>
      </c>
      <c r="L72" s="51">
        <f t="shared" si="56"/>
        <v>2.3452078799117149</v>
      </c>
      <c r="M72" s="34">
        <f t="shared" si="57"/>
        <v>5.5</v>
      </c>
      <c r="N72" s="37">
        <v>6</v>
      </c>
      <c r="O72" s="51">
        <f t="shared" si="58"/>
        <v>2.5495097567963922</v>
      </c>
      <c r="P72" s="34">
        <f t="shared" si="59"/>
        <v>6.4999999999999991</v>
      </c>
      <c r="Q72" s="37">
        <v>4</v>
      </c>
      <c r="R72" s="51">
        <f t="shared" si="60"/>
        <v>2.1213203435596424</v>
      </c>
      <c r="S72" s="34">
        <f t="shared" si="45"/>
        <v>4.4999999999999991</v>
      </c>
      <c r="T72" s="38">
        <v>3</v>
      </c>
      <c r="U72" s="51">
        <f t="shared" si="61"/>
        <v>1.8708286933869707</v>
      </c>
      <c r="V72" s="34">
        <f t="shared" si="46"/>
        <v>3.5</v>
      </c>
      <c r="W72" s="37">
        <v>3</v>
      </c>
      <c r="X72" s="51">
        <f t="shared" si="62"/>
        <v>1.8708286933869707</v>
      </c>
      <c r="Y72" s="34">
        <f t="shared" si="63"/>
        <v>3.5</v>
      </c>
      <c r="Z72" s="45">
        <f t="shared" si="47"/>
        <v>29</v>
      </c>
      <c r="AA72" s="49">
        <f t="shared" si="48"/>
        <v>15.908786948429185</v>
      </c>
      <c r="AB72" s="35">
        <f t="shared" si="64"/>
        <v>253.08950217051077</v>
      </c>
      <c r="AC72" s="40">
        <f t="shared" si="49"/>
        <v>3.625</v>
      </c>
      <c r="AD72" s="47">
        <f t="shared" si="49"/>
        <v>1.9885983685536481</v>
      </c>
    </row>
    <row r="73" spans="1:30">
      <c r="A73" s="33">
        <v>12</v>
      </c>
      <c r="B73" s="37">
        <v>5</v>
      </c>
      <c r="C73" s="51">
        <f t="shared" si="50"/>
        <v>2.3452078799117149</v>
      </c>
      <c r="D73" s="43">
        <f t="shared" si="51"/>
        <v>5.5</v>
      </c>
      <c r="E73" s="37">
        <v>5</v>
      </c>
      <c r="F73" s="51">
        <f t="shared" si="52"/>
        <v>2.3452078799117149</v>
      </c>
      <c r="G73" s="34">
        <f t="shared" si="53"/>
        <v>5.5</v>
      </c>
      <c r="H73" s="37">
        <v>5</v>
      </c>
      <c r="I73" s="51">
        <f t="shared" si="54"/>
        <v>2.3452078799117149</v>
      </c>
      <c r="J73" s="34">
        <f t="shared" si="55"/>
        <v>5.5</v>
      </c>
      <c r="K73" s="37">
        <v>4</v>
      </c>
      <c r="L73" s="51">
        <f t="shared" si="56"/>
        <v>2.1213203435596424</v>
      </c>
      <c r="M73" s="34">
        <f t="shared" si="57"/>
        <v>4.4999999999999991</v>
      </c>
      <c r="N73" s="37">
        <v>4</v>
      </c>
      <c r="O73" s="51">
        <f t="shared" si="58"/>
        <v>2.1213203435596424</v>
      </c>
      <c r="P73" s="34">
        <f t="shared" si="59"/>
        <v>4.4999999999999991</v>
      </c>
      <c r="Q73" s="37">
        <v>4</v>
      </c>
      <c r="R73" s="51">
        <f t="shared" si="60"/>
        <v>2.1213203435596424</v>
      </c>
      <c r="S73" s="34">
        <f t="shared" si="45"/>
        <v>4.4999999999999991</v>
      </c>
      <c r="T73" s="38">
        <v>3</v>
      </c>
      <c r="U73" s="51">
        <f t="shared" si="61"/>
        <v>1.8708286933869707</v>
      </c>
      <c r="V73" s="34">
        <f t="shared" si="46"/>
        <v>3.5</v>
      </c>
      <c r="W73" s="37">
        <v>3</v>
      </c>
      <c r="X73" s="51">
        <f t="shared" si="62"/>
        <v>1.8708286933869707</v>
      </c>
      <c r="Y73" s="34">
        <f t="shared" si="63"/>
        <v>3.5</v>
      </c>
      <c r="Z73" s="45">
        <f t="shared" si="47"/>
        <v>33</v>
      </c>
      <c r="AA73" s="49">
        <f t="shared" si="48"/>
        <v>17.141242057188013</v>
      </c>
      <c r="AB73" s="35">
        <f t="shared" si="64"/>
        <v>293.82217926311114</v>
      </c>
      <c r="AC73" s="40">
        <f t="shared" si="49"/>
        <v>4.125</v>
      </c>
      <c r="AD73" s="47">
        <f t="shared" si="49"/>
        <v>2.1426552571485016</v>
      </c>
    </row>
    <row r="74" spans="1:30">
      <c r="A74" s="33">
        <v>13</v>
      </c>
      <c r="B74" s="37">
        <v>5</v>
      </c>
      <c r="C74" s="51">
        <f t="shared" si="50"/>
        <v>2.3452078799117149</v>
      </c>
      <c r="D74" s="43">
        <f t="shared" si="51"/>
        <v>5.5</v>
      </c>
      <c r="E74" s="37">
        <v>5</v>
      </c>
      <c r="F74" s="51">
        <f t="shared" si="52"/>
        <v>2.3452078799117149</v>
      </c>
      <c r="G74" s="34">
        <f t="shared" si="53"/>
        <v>5.5</v>
      </c>
      <c r="H74" s="37">
        <v>6</v>
      </c>
      <c r="I74" s="51">
        <f t="shared" si="54"/>
        <v>2.5495097567963922</v>
      </c>
      <c r="J74" s="34">
        <f t="shared" si="55"/>
        <v>6.4999999999999991</v>
      </c>
      <c r="K74" s="37">
        <v>4</v>
      </c>
      <c r="L74" s="51">
        <f t="shared" si="56"/>
        <v>2.1213203435596424</v>
      </c>
      <c r="M74" s="34">
        <f t="shared" si="57"/>
        <v>4.4999999999999991</v>
      </c>
      <c r="N74" s="37">
        <v>3</v>
      </c>
      <c r="O74" s="51">
        <f t="shared" si="58"/>
        <v>1.8708286933869707</v>
      </c>
      <c r="P74" s="34">
        <f t="shared" si="59"/>
        <v>3.5</v>
      </c>
      <c r="Q74" s="37">
        <v>1</v>
      </c>
      <c r="R74" s="51">
        <f t="shared" si="60"/>
        <v>1.2247448713915889</v>
      </c>
      <c r="S74" s="34">
        <f t="shared" si="45"/>
        <v>1.4999999999999998</v>
      </c>
      <c r="T74" s="38">
        <v>2</v>
      </c>
      <c r="U74" s="51">
        <f t="shared" si="61"/>
        <v>1.5811388300841898</v>
      </c>
      <c r="V74" s="34">
        <f t="shared" si="46"/>
        <v>2.5000000000000004</v>
      </c>
      <c r="W74" s="37">
        <v>5</v>
      </c>
      <c r="X74" s="51">
        <f t="shared" si="62"/>
        <v>2.3452078799117149</v>
      </c>
      <c r="Y74" s="34">
        <f t="shared" si="63"/>
        <v>5.5</v>
      </c>
      <c r="Z74" s="45">
        <f t="shared" si="47"/>
        <v>31</v>
      </c>
      <c r="AA74" s="49">
        <f t="shared" si="48"/>
        <v>16.383166134953928</v>
      </c>
      <c r="AB74" s="35">
        <f t="shared" si="64"/>
        <v>268.40813260550124</v>
      </c>
      <c r="AC74" s="40">
        <f t="shared" si="49"/>
        <v>3.875</v>
      </c>
      <c r="AD74" s="47">
        <f t="shared" si="49"/>
        <v>2.047895766869241</v>
      </c>
    </row>
    <row r="75" spans="1:30">
      <c r="A75" s="33">
        <v>14</v>
      </c>
      <c r="B75" s="37">
        <v>1</v>
      </c>
      <c r="C75" s="51">
        <f t="shared" si="50"/>
        <v>1.2247448713915889</v>
      </c>
      <c r="D75" s="43">
        <f t="shared" si="51"/>
        <v>1.4999999999999998</v>
      </c>
      <c r="E75" s="37">
        <v>1</v>
      </c>
      <c r="F75" s="51">
        <f t="shared" si="52"/>
        <v>1.2247448713915889</v>
      </c>
      <c r="G75" s="34">
        <f t="shared" si="53"/>
        <v>1.4999999999999998</v>
      </c>
      <c r="H75" s="37">
        <v>2</v>
      </c>
      <c r="I75" s="51">
        <f t="shared" si="54"/>
        <v>1.5811388300841898</v>
      </c>
      <c r="J75" s="34">
        <f t="shared" si="55"/>
        <v>2.5000000000000004</v>
      </c>
      <c r="K75" s="37">
        <v>4</v>
      </c>
      <c r="L75" s="51">
        <f t="shared" si="56"/>
        <v>2.1213203435596424</v>
      </c>
      <c r="M75" s="34">
        <f t="shared" si="57"/>
        <v>4.4999999999999991</v>
      </c>
      <c r="N75" s="37">
        <v>4</v>
      </c>
      <c r="O75" s="51">
        <f t="shared" si="58"/>
        <v>2.1213203435596424</v>
      </c>
      <c r="P75" s="34">
        <f t="shared" si="59"/>
        <v>4.4999999999999991</v>
      </c>
      <c r="Q75" s="37">
        <v>4</v>
      </c>
      <c r="R75" s="51">
        <f t="shared" si="60"/>
        <v>2.1213203435596424</v>
      </c>
      <c r="S75" s="34">
        <f t="shared" si="45"/>
        <v>4.4999999999999991</v>
      </c>
      <c r="T75" s="38">
        <v>4</v>
      </c>
      <c r="U75" s="51">
        <f t="shared" si="61"/>
        <v>2.1213203435596424</v>
      </c>
      <c r="V75" s="34">
        <f t="shared" si="46"/>
        <v>4.4999999999999991</v>
      </c>
      <c r="W75" s="37">
        <v>5</v>
      </c>
      <c r="X75" s="51">
        <f t="shared" si="62"/>
        <v>2.3452078799117149</v>
      </c>
      <c r="Y75" s="34">
        <f t="shared" si="63"/>
        <v>5.5</v>
      </c>
      <c r="Z75" s="45">
        <f t="shared" si="47"/>
        <v>25</v>
      </c>
      <c r="AA75" s="49">
        <f t="shared" si="48"/>
        <v>14.861117827017651</v>
      </c>
      <c r="AB75" s="35">
        <f t="shared" si="64"/>
        <v>220.85282306850183</v>
      </c>
      <c r="AC75" s="40">
        <f t="shared" si="49"/>
        <v>3.125</v>
      </c>
      <c r="AD75" s="47">
        <f t="shared" si="49"/>
        <v>1.8576397283772064</v>
      </c>
    </row>
    <row r="76" spans="1:30">
      <c r="A76" s="33">
        <v>15</v>
      </c>
      <c r="B76" s="37">
        <v>2</v>
      </c>
      <c r="C76" s="51">
        <f t="shared" si="50"/>
        <v>1.5811388300841898</v>
      </c>
      <c r="D76" s="43">
        <f t="shared" si="51"/>
        <v>2.5000000000000004</v>
      </c>
      <c r="E76" s="37">
        <v>2</v>
      </c>
      <c r="F76" s="51">
        <f t="shared" si="52"/>
        <v>1.5811388300841898</v>
      </c>
      <c r="G76" s="34">
        <f t="shared" si="53"/>
        <v>2.5000000000000004</v>
      </c>
      <c r="H76" s="37">
        <v>3</v>
      </c>
      <c r="I76" s="51">
        <f t="shared" si="54"/>
        <v>1.8708286933869707</v>
      </c>
      <c r="J76" s="34">
        <f t="shared" si="55"/>
        <v>3.5</v>
      </c>
      <c r="K76" s="37">
        <v>4</v>
      </c>
      <c r="L76" s="51">
        <f t="shared" si="56"/>
        <v>2.1213203435596424</v>
      </c>
      <c r="M76" s="34">
        <f t="shared" si="57"/>
        <v>4.4999999999999991</v>
      </c>
      <c r="N76" s="37">
        <v>6</v>
      </c>
      <c r="O76" s="51">
        <f t="shared" si="58"/>
        <v>2.5495097567963922</v>
      </c>
      <c r="P76" s="34">
        <f t="shared" si="59"/>
        <v>6.4999999999999991</v>
      </c>
      <c r="Q76" s="37">
        <v>5</v>
      </c>
      <c r="R76" s="51">
        <f t="shared" si="60"/>
        <v>2.3452078799117149</v>
      </c>
      <c r="S76" s="34">
        <f t="shared" si="45"/>
        <v>5.5</v>
      </c>
      <c r="T76" s="38">
        <v>5</v>
      </c>
      <c r="U76" s="51">
        <f t="shared" si="61"/>
        <v>2.3452078799117149</v>
      </c>
      <c r="V76" s="34">
        <f t="shared" si="46"/>
        <v>5.5</v>
      </c>
      <c r="W76" s="37">
        <v>5</v>
      </c>
      <c r="X76" s="51">
        <f t="shared" si="62"/>
        <v>2.3452078799117149</v>
      </c>
      <c r="Y76" s="34">
        <f t="shared" si="63"/>
        <v>5.5</v>
      </c>
      <c r="Z76" s="45">
        <f t="shared" si="47"/>
        <v>32</v>
      </c>
      <c r="AA76" s="49">
        <f t="shared" si="48"/>
        <v>16.739560093646531</v>
      </c>
      <c r="AB76" s="35">
        <f t="shared" si="64"/>
        <v>280.2128721288035</v>
      </c>
      <c r="AC76" s="40">
        <f t="shared" si="49"/>
        <v>4</v>
      </c>
      <c r="AD76" s="47">
        <f t="shared" si="49"/>
        <v>2.0924450117058164</v>
      </c>
    </row>
    <row r="77" spans="1:30">
      <c r="A77" s="33">
        <v>16</v>
      </c>
      <c r="B77" s="37">
        <v>4</v>
      </c>
      <c r="C77" s="51">
        <f t="shared" si="50"/>
        <v>2.1213203435596424</v>
      </c>
      <c r="D77" s="43">
        <v>4</v>
      </c>
      <c r="E77" s="37">
        <v>4</v>
      </c>
      <c r="F77" s="51">
        <f t="shared" si="52"/>
        <v>2.1213203435596424</v>
      </c>
      <c r="G77" s="34">
        <f t="shared" si="53"/>
        <v>4.4999999999999991</v>
      </c>
      <c r="H77" s="37">
        <v>4</v>
      </c>
      <c r="I77" s="51">
        <f t="shared" si="54"/>
        <v>2.1213203435596424</v>
      </c>
      <c r="J77" s="34">
        <f t="shared" si="55"/>
        <v>4.4999999999999991</v>
      </c>
      <c r="K77" s="37">
        <v>4</v>
      </c>
      <c r="L77" s="51">
        <f t="shared" si="56"/>
        <v>2.1213203435596424</v>
      </c>
      <c r="M77" s="34">
        <f t="shared" si="57"/>
        <v>4.4999999999999991</v>
      </c>
      <c r="N77" s="37">
        <v>3</v>
      </c>
      <c r="O77" s="51">
        <f t="shared" si="58"/>
        <v>1.8708286933869707</v>
      </c>
      <c r="P77" s="34">
        <f t="shared" si="59"/>
        <v>3.5</v>
      </c>
      <c r="Q77" s="37">
        <v>4</v>
      </c>
      <c r="R77" s="51">
        <f t="shared" si="60"/>
        <v>2.1213203435596424</v>
      </c>
      <c r="S77" s="34">
        <f t="shared" si="45"/>
        <v>4.4999999999999991</v>
      </c>
      <c r="T77" s="38">
        <v>5</v>
      </c>
      <c r="U77" s="51">
        <f t="shared" si="61"/>
        <v>2.3452078799117149</v>
      </c>
      <c r="V77" s="34">
        <v>5</v>
      </c>
      <c r="W77" s="37">
        <v>5</v>
      </c>
      <c r="X77" s="51">
        <f t="shared" si="62"/>
        <v>2.3452078799117149</v>
      </c>
      <c r="Y77" s="34">
        <f t="shared" si="63"/>
        <v>5.5</v>
      </c>
      <c r="Z77" s="45">
        <f t="shared" si="47"/>
        <v>33</v>
      </c>
      <c r="AA77" s="49">
        <f t="shared" si="48"/>
        <v>17.167846171008613</v>
      </c>
      <c r="AB77" s="35">
        <f t="shared" si="64"/>
        <v>294.73494215141505</v>
      </c>
      <c r="AC77" s="40">
        <f t="shared" si="49"/>
        <v>4.125</v>
      </c>
      <c r="AD77" s="47">
        <f t="shared" si="49"/>
        <v>2.1459807713760766</v>
      </c>
    </row>
    <row r="78" spans="1:30">
      <c r="A78" s="33">
        <v>17</v>
      </c>
      <c r="B78" s="37">
        <v>5</v>
      </c>
      <c r="C78" s="51">
        <f t="shared" si="50"/>
        <v>2.3452078799117149</v>
      </c>
      <c r="D78" s="43">
        <f t="shared" si="51"/>
        <v>5.5</v>
      </c>
      <c r="E78" s="37">
        <v>5</v>
      </c>
      <c r="F78" s="51">
        <f t="shared" si="52"/>
        <v>2.3452078799117149</v>
      </c>
      <c r="G78" s="34">
        <f t="shared" si="53"/>
        <v>5.5</v>
      </c>
      <c r="H78" s="37">
        <v>4</v>
      </c>
      <c r="I78" s="51">
        <f t="shared" si="54"/>
        <v>2.1213203435596424</v>
      </c>
      <c r="J78" s="34">
        <f t="shared" si="55"/>
        <v>4.4999999999999991</v>
      </c>
      <c r="K78" s="37">
        <v>3</v>
      </c>
      <c r="L78" s="51">
        <f t="shared" si="56"/>
        <v>1.8708286933869707</v>
      </c>
      <c r="M78" s="34">
        <f t="shared" si="57"/>
        <v>3.5</v>
      </c>
      <c r="N78" s="37">
        <v>3</v>
      </c>
      <c r="O78" s="51">
        <f t="shared" si="58"/>
        <v>1.8708286933869707</v>
      </c>
      <c r="P78" s="34">
        <f t="shared" si="59"/>
        <v>3.5</v>
      </c>
      <c r="Q78" s="37">
        <v>4</v>
      </c>
      <c r="R78" s="51">
        <f t="shared" si="60"/>
        <v>2.1213203435596424</v>
      </c>
      <c r="S78" s="34">
        <f t="shared" si="45"/>
        <v>4.4999999999999991</v>
      </c>
      <c r="T78" s="38">
        <v>4</v>
      </c>
      <c r="U78" s="51">
        <f t="shared" si="61"/>
        <v>2.1213203435596424</v>
      </c>
      <c r="V78" s="34">
        <f t="shared" si="46"/>
        <v>4.4999999999999991</v>
      </c>
      <c r="W78" s="37">
        <v>4</v>
      </c>
      <c r="X78" s="51">
        <f t="shared" si="62"/>
        <v>2.1213203435596424</v>
      </c>
      <c r="Y78" s="34">
        <f t="shared" si="63"/>
        <v>4.4999999999999991</v>
      </c>
      <c r="Z78" s="45">
        <f t="shared" si="47"/>
        <v>32</v>
      </c>
      <c r="AA78" s="49">
        <f t="shared" si="48"/>
        <v>16.917354520835939</v>
      </c>
      <c r="AB78" s="35">
        <f t="shared" si="64"/>
        <v>286.19688398364821</v>
      </c>
      <c r="AC78" s="40">
        <f t="shared" si="49"/>
        <v>4</v>
      </c>
      <c r="AD78" s="47">
        <f t="shared" si="49"/>
        <v>2.1146693151044924</v>
      </c>
    </row>
    <row r="79" spans="1:30">
      <c r="A79" s="33">
        <v>18</v>
      </c>
      <c r="B79" s="37">
        <v>5</v>
      </c>
      <c r="C79" s="51">
        <f t="shared" si="50"/>
        <v>2.3452078799117149</v>
      </c>
      <c r="D79" s="43">
        <f t="shared" si="51"/>
        <v>5.5</v>
      </c>
      <c r="E79" s="37">
        <v>5</v>
      </c>
      <c r="F79" s="51">
        <f t="shared" si="52"/>
        <v>2.3452078799117149</v>
      </c>
      <c r="G79" s="34">
        <f t="shared" si="53"/>
        <v>5.5</v>
      </c>
      <c r="H79" s="37">
        <v>4</v>
      </c>
      <c r="I79" s="51">
        <f t="shared" si="54"/>
        <v>2.1213203435596424</v>
      </c>
      <c r="J79" s="34">
        <f t="shared" si="55"/>
        <v>4.4999999999999991</v>
      </c>
      <c r="K79" s="37">
        <v>4</v>
      </c>
      <c r="L79" s="51">
        <f t="shared" si="56"/>
        <v>2.1213203435596424</v>
      </c>
      <c r="M79" s="34">
        <f t="shared" si="57"/>
        <v>4.4999999999999991</v>
      </c>
      <c r="N79" s="37">
        <v>3</v>
      </c>
      <c r="O79" s="51">
        <f t="shared" si="58"/>
        <v>1.8708286933869707</v>
      </c>
      <c r="P79" s="34">
        <f t="shared" si="59"/>
        <v>3.5</v>
      </c>
      <c r="Q79" s="37">
        <v>4</v>
      </c>
      <c r="R79" s="51">
        <f t="shared" si="60"/>
        <v>2.1213203435596424</v>
      </c>
      <c r="S79" s="34">
        <f t="shared" si="45"/>
        <v>4.4999999999999991</v>
      </c>
      <c r="T79" s="38">
        <v>3</v>
      </c>
      <c r="U79" s="51">
        <f t="shared" si="61"/>
        <v>1.8708286933869707</v>
      </c>
      <c r="V79" s="34">
        <f t="shared" si="46"/>
        <v>3.5</v>
      </c>
      <c r="W79" s="37">
        <v>3</v>
      </c>
      <c r="X79" s="51">
        <f t="shared" si="62"/>
        <v>1.8708286933869707</v>
      </c>
      <c r="Y79" s="34">
        <f t="shared" si="63"/>
        <v>3.5</v>
      </c>
      <c r="Z79" s="45">
        <f t="shared" si="47"/>
        <v>31</v>
      </c>
      <c r="AA79" s="49">
        <f t="shared" si="48"/>
        <v>16.66686287066327</v>
      </c>
      <c r="AB79" s="35">
        <f t="shared" si="64"/>
        <v>277.78431794949387</v>
      </c>
      <c r="AC79" s="40">
        <f t="shared" si="49"/>
        <v>3.875</v>
      </c>
      <c r="AD79" s="47">
        <f t="shared" si="49"/>
        <v>2.0833578588329087</v>
      </c>
    </row>
    <row r="80" spans="1:30">
      <c r="A80" s="33">
        <v>19</v>
      </c>
      <c r="B80" s="37">
        <v>1</v>
      </c>
      <c r="C80" s="51">
        <f t="shared" si="50"/>
        <v>1.2247448713915889</v>
      </c>
      <c r="D80" s="43">
        <f t="shared" si="51"/>
        <v>1.4999999999999998</v>
      </c>
      <c r="E80" s="37">
        <v>3</v>
      </c>
      <c r="F80" s="51">
        <f t="shared" si="52"/>
        <v>1.8708286933869707</v>
      </c>
      <c r="G80" s="34">
        <f t="shared" si="53"/>
        <v>3.5</v>
      </c>
      <c r="H80" s="37">
        <v>2</v>
      </c>
      <c r="I80" s="51">
        <f t="shared" si="54"/>
        <v>1.5811388300841898</v>
      </c>
      <c r="J80" s="34">
        <f t="shared" si="55"/>
        <v>2.5000000000000004</v>
      </c>
      <c r="K80" s="37">
        <v>4</v>
      </c>
      <c r="L80" s="51">
        <f t="shared" si="56"/>
        <v>2.1213203435596424</v>
      </c>
      <c r="M80" s="34">
        <f t="shared" si="57"/>
        <v>4.4999999999999991</v>
      </c>
      <c r="N80" s="37">
        <v>5</v>
      </c>
      <c r="O80" s="51">
        <f t="shared" si="58"/>
        <v>2.3452078799117149</v>
      </c>
      <c r="P80" s="34">
        <f t="shared" si="59"/>
        <v>5.5</v>
      </c>
      <c r="Q80" s="37">
        <v>6</v>
      </c>
      <c r="R80" s="51">
        <f t="shared" si="60"/>
        <v>2.5495097567963922</v>
      </c>
      <c r="S80" s="34">
        <f t="shared" si="45"/>
        <v>6.4999999999999991</v>
      </c>
      <c r="T80" s="38">
        <v>3</v>
      </c>
      <c r="U80" s="51">
        <f t="shared" si="61"/>
        <v>1.8708286933869707</v>
      </c>
      <c r="V80" s="34">
        <f t="shared" si="46"/>
        <v>3.5</v>
      </c>
      <c r="W80" s="37">
        <v>5</v>
      </c>
      <c r="X80" s="51">
        <f t="shared" si="62"/>
        <v>2.3452078799117149</v>
      </c>
      <c r="Y80" s="34">
        <f t="shared" si="63"/>
        <v>5.5</v>
      </c>
      <c r="Z80" s="45">
        <f t="shared" si="47"/>
        <v>29</v>
      </c>
      <c r="AA80" s="49">
        <f t="shared" si="48"/>
        <v>15.908786948429187</v>
      </c>
      <c r="AB80" s="35">
        <f t="shared" si="64"/>
        <v>253.08950217051083</v>
      </c>
      <c r="AC80" s="40">
        <f t="shared" si="49"/>
        <v>3.625</v>
      </c>
      <c r="AD80" s="47">
        <f t="shared" si="49"/>
        <v>1.9885983685536484</v>
      </c>
    </row>
    <row r="81" spans="1:30">
      <c r="A81" s="33">
        <v>20</v>
      </c>
      <c r="B81" s="37">
        <v>5</v>
      </c>
      <c r="C81" s="51">
        <f t="shared" si="50"/>
        <v>2.3452078799117149</v>
      </c>
      <c r="D81" s="43">
        <f t="shared" si="51"/>
        <v>5.5</v>
      </c>
      <c r="E81" s="37">
        <v>5</v>
      </c>
      <c r="F81" s="51">
        <f t="shared" si="52"/>
        <v>2.3452078799117149</v>
      </c>
      <c r="G81" s="34">
        <f t="shared" si="53"/>
        <v>5.5</v>
      </c>
      <c r="H81" s="37">
        <v>5</v>
      </c>
      <c r="I81" s="51">
        <f t="shared" si="54"/>
        <v>2.3452078799117149</v>
      </c>
      <c r="J81" s="34">
        <f t="shared" si="55"/>
        <v>5.5</v>
      </c>
      <c r="K81" s="37">
        <v>2</v>
      </c>
      <c r="L81" s="51">
        <f t="shared" si="56"/>
        <v>1.5811388300841898</v>
      </c>
      <c r="M81" s="34">
        <f t="shared" si="57"/>
        <v>2.5000000000000004</v>
      </c>
      <c r="N81" s="37">
        <v>3</v>
      </c>
      <c r="O81" s="51">
        <f t="shared" si="58"/>
        <v>1.8708286933869707</v>
      </c>
      <c r="P81" s="34">
        <f t="shared" si="59"/>
        <v>3.5</v>
      </c>
      <c r="Q81" s="37">
        <v>5</v>
      </c>
      <c r="R81" s="51">
        <f t="shared" si="60"/>
        <v>2.3452078799117149</v>
      </c>
      <c r="S81" s="34">
        <f t="shared" si="45"/>
        <v>5.5</v>
      </c>
      <c r="T81" s="38">
        <v>5</v>
      </c>
      <c r="U81" s="51">
        <f t="shared" si="61"/>
        <v>2.3452078799117149</v>
      </c>
      <c r="V81" s="34">
        <f t="shared" si="46"/>
        <v>5.5</v>
      </c>
      <c r="W81" s="37">
        <v>5</v>
      </c>
      <c r="X81" s="51">
        <f t="shared" si="62"/>
        <v>2.3452078799117149</v>
      </c>
      <c r="Y81" s="34">
        <f t="shared" si="63"/>
        <v>5.5</v>
      </c>
      <c r="Z81" s="45">
        <f t="shared" si="47"/>
        <v>35</v>
      </c>
      <c r="AA81" s="49">
        <f t="shared" si="48"/>
        <v>17.52321480294145</v>
      </c>
      <c r="AB81" s="35">
        <f t="shared" si="64"/>
        <v>307.06305703002636</v>
      </c>
      <c r="AC81" s="40">
        <f t="shared" si="49"/>
        <v>4.375</v>
      </c>
      <c r="AD81" s="47">
        <f t="shared" si="49"/>
        <v>2.1904018503676812</v>
      </c>
    </row>
    <row r="82" spans="1:30">
      <c r="A82" s="52" t="s">
        <v>23</v>
      </c>
      <c r="B82" s="52">
        <f>SUM(B62:B81)</f>
        <v>56</v>
      </c>
      <c r="C82" s="52">
        <f t="shared" ref="C82:AD82" si="65">SUM(C62:C81)</f>
        <v>35.036296306766431</v>
      </c>
      <c r="D82" s="52">
        <f t="shared" si="65"/>
        <v>65.5</v>
      </c>
      <c r="E82" s="52">
        <f t="shared" si="65"/>
        <v>69</v>
      </c>
      <c r="F82" s="52">
        <f t="shared" si="65"/>
        <v>39.019092135700454</v>
      </c>
      <c r="G82" s="52">
        <f t="shared" si="65"/>
        <v>79</v>
      </c>
      <c r="H82" s="52">
        <f t="shared" si="65"/>
        <v>76</v>
      </c>
      <c r="I82" s="52">
        <f t="shared" si="65"/>
        <v>40.949840861531442</v>
      </c>
      <c r="J82" s="52">
        <f t="shared" si="65"/>
        <v>86</v>
      </c>
      <c r="K82" s="52">
        <f t="shared" si="65"/>
        <v>79</v>
      </c>
      <c r="L82" s="52">
        <f t="shared" si="65"/>
        <v>41.852506125418273</v>
      </c>
      <c r="M82" s="52">
        <f t="shared" si="65"/>
        <v>89</v>
      </c>
      <c r="N82" s="52">
        <f t="shared" si="65"/>
        <v>83</v>
      </c>
      <c r="O82" s="52">
        <f t="shared" si="65"/>
        <v>42.629099504625266</v>
      </c>
      <c r="P82" s="52">
        <f t="shared" si="65"/>
        <v>93</v>
      </c>
      <c r="Q82" s="52">
        <f t="shared" si="65"/>
        <v>82</v>
      </c>
      <c r="R82" s="52">
        <f t="shared" si="65"/>
        <v>42.537276980546451</v>
      </c>
      <c r="S82" s="52">
        <f t="shared" si="65"/>
        <v>92</v>
      </c>
      <c r="T82" s="52">
        <f t="shared" si="65"/>
        <v>72</v>
      </c>
      <c r="U82" s="52">
        <f t="shared" si="65"/>
        <v>40.078550252107732</v>
      </c>
      <c r="V82" s="52">
        <f t="shared" si="65"/>
        <v>81.5</v>
      </c>
      <c r="W82" s="52">
        <f t="shared" si="65"/>
        <v>81</v>
      </c>
      <c r="X82" s="52">
        <f t="shared" si="65"/>
        <v>42.398263283850014</v>
      </c>
      <c r="Y82" s="52">
        <f t="shared" si="65"/>
        <v>91</v>
      </c>
      <c r="Z82" s="52">
        <f t="shared" si="65"/>
        <v>598</v>
      </c>
      <c r="AA82" s="52">
        <f t="shared" si="65"/>
        <v>324.50092545054605</v>
      </c>
      <c r="AB82" s="52">
        <f t="shared" si="65"/>
        <v>5304.7938072088309</v>
      </c>
      <c r="AC82" s="52">
        <f t="shared" si="65"/>
        <v>74.75</v>
      </c>
      <c r="AD82" s="52">
        <f t="shared" si="65"/>
        <v>40.562615681318256</v>
      </c>
    </row>
    <row r="83" spans="1:30">
      <c r="A83" s="53" t="s">
        <v>29</v>
      </c>
      <c r="B83" s="54">
        <f>AVERAGE(B62:B81)</f>
        <v>2.8</v>
      </c>
      <c r="C83" s="54">
        <f t="shared" ref="C83:AD83" si="66">AVERAGE(C62:C81)</f>
        <v>1.7518148153383215</v>
      </c>
      <c r="D83" s="54">
        <f t="shared" si="66"/>
        <v>3.2749999999999999</v>
      </c>
      <c r="E83" s="54">
        <f t="shared" si="66"/>
        <v>3.45</v>
      </c>
      <c r="F83" s="54">
        <f t="shared" si="66"/>
        <v>1.9509546067850227</v>
      </c>
      <c r="G83" s="54">
        <f t="shared" si="66"/>
        <v>3.95</v>
      </c>
      <c r="H83" s="54">
        <f t="shared" si="66"/>
        <v>3.8</v>
      </c>
      <c r="I83" s="54">
        <f t="shared" si="66"/>
        <v>2.0474920430765722</v>
      </c>
      <c r="J83" s="54">
        <f t="shared" si="66"/>
        <v>4.3</v>
      </c>
      <c r="K83" s="54">
        <f t="shared" si="66"/>
        <v>3.95</v>
      </c>
      <c r="L83" s="54">
        <f t="shared" si="66"/>
        <v>2.0926253062709135</v>
      </c>
      <c r="M83" s="54">
        <f t="shared" si="66"/>
        <v>4.45</v>
      </c>
      <c r="N83" s="54">
        <f t="shared" si="66"/>
        <v>4.1500000000000004</v>
      </c>
      <c r="O83" s="54">
        <f t="shared" si="66"/>
        <v>2.1314549752312635</v>
      </c>
      <c r="P83" s="54">
        <f t="shared" si="66"/>
        <v>4.6500000000000004</v>
      </c>
      <c r="Q83" s="54">
        <f t="shared" si="66"/>
        <v>4.0999999999999996</v>
      </c>
      <c r="R83" s="54">
        <f t="shared" si="66"/>
        <v>2.1268638490273224</v>
      </c>
      <c r="S83" s="54">
        <f t="shared" si="66"/>
        <v>4.5999999999999996</v>
      </c>
      <c r="T83" s="54">
        <f t="shared" si="66"/>
        <v>3.6</v>
      </c>
      <c r="U83" s="54">
        <f t="shared" si="66"/>
        <v>2.0039275126053866</v>
      </c>
      <c r="V83" s="54">
        <f t="shared" si="66"/>
        <v>4.0750000000000002</v>
      </c>
      <c r="W83" s="54">
        <f t="shared" si="66"/>
        <v>4.05</v>
      </c>
      <c r="X83" s="54">
        <f t="shared" si="66"/>
        <v>2.1199131641925009</v>
      </c>
      <c r="Y83" s="54">
        <f t="shared" si="66"/>
        <v>4.55</v>
      </c>
      <c r="Z83" s="54">
        <f t="shared" si="66"/>
        <v>29.9</v>
      </c>
      <c r="AA83" s="54">
        <f t="shared" si="66"/>
        <v>16.225046272527301</v>
      </c>
      <c r="AB83" s="54">
        <f t="shared" si="66"/>
        <v>265.23969036044156</v>
      </c>
      <c r="AC83" s="54">
        <f t="shared" si="66"/>
        <v>3.7374999999999998</v>
      </c>
      <c r="AD83" s="54">
        <f t="shared" si="66"/>
        <v>2.0281307840659126</v>
      </c>
    </row>
    <row r="86" spans="1:30" ht="15.75">
      <c r="A86" s="144" t="s">
        <v>43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00"/>
    </row>
    <row r="87" spans="1:30" ht="15.75">
      <c r="A87" s="145" t="s">
        <v>44</v>
      </c>
      <c r="B87" s="146"/>
      <c r="C87" s="149" t="s">
        <v>45</v>
      </c>
      <c r="D87" s="149"/>
      <c r="E87" s="149"/>
      <c r="F87" s="149"/>
      <c r="G87" s="149"/>
      <c r="H87" s="149"/>
      <c r="I87" s="149"/>
      <c r="J87" s="120"/>
      <c r="K87" s="150" t="s">
        <v>46</v>
      </c>
    </row>
    <row r="88" spans="1:30">
      <c r="A88" s="147"/>
      <c r="B88" s="148"/>
      <c r="C88" s="56" t="s">
        <v>15</v>
      </c>
      <c r="D88" s="101" t="s">
        <v>17</v>
      </c>
      <c r="E88" s="101" t="s">
        <v>11</v>
      </c>
      <c r="F88" s="101" t="s">
        <v>13</v>
      </c>
      <c r="G88" s="101" t="s">
        <v>18</v>
      </c>
      <c r="H88" s="101" t="s">
        <v>10</v>
      </c>
      <c r="I88" s="101" t="s">
        <v>14</v>
      </c>
      <c r="J88" s="101" t="s">
        <v>16</v>
      </c>
      <c r="K88" s="151"/>
    </row>
    <row r="89" spans="1:30" ht="15.75">
      <c r="A89" s="153">
        <v>1</v>
      </c>
      <c r="B89" s="154"/>
      <c r="C89" s="58">
        <f>B27</f>
        <v>3.3</v>
      </c>
      <c r="D89" s="58">
        <f>E27</f>
        <v>3.45</v>
      </c>
      <c r="E89" s="58">
        <f>H27</f>
        <v>4.3</v>
      </c>
      <c r="F89" s="58">
        <f>K27</f>
        <v>4</v>
      </c>
      <c r="G89" s="58">
        <f>N27</f>
        <v>3.85</v>
      </c>
      <c r="H89" s="58">
        <f>Q27</f>
        <v>4.0999999999999996</v>
      </c>
      <c r="I89" s="58">
        <f>T27</f>
        <v>4</v>
      </c>
      <c r="J89" s="58">
        <f>W27</f>
        <v>3.85</v>
      </c>
      <c r="K89" s="58">
        <f>SUM(C89:J89)</f>
        <v>30.85</v>
      </c>
    </row>
    <row r="90" spans="1:30" ht="15.75">
      <c r="A90" s="152">
        <v>2</v>
      </c>
      <c r="B90" s="152"/>
      <c r="C90" s="58">
        <f>B55</f>
        <v>3.25</v>
      </c>
      <c r="D90" s="58">
        <f>E55</f>
        <v>3.75</v>
      </c>
      <c r="E90" s="58">
        <f>H55</f>
        <v>3.9</v>
      </c>
      <c r="F90" s="58">
        <f>K55</f>
        <v>3.8</v>
      </c>
      <c r="G90" s="58">
        <f>N55</f>
        <v>4.4000000000000004</v>
      </c>
      <c r="H90" s="58">
        <f>Q55</f>
        <v>3.95</v>
      </c>
      <c r="I90" s="58">
        <f>T55</f>
        <v>3.5</v>
      </c>
      <c r="J90" s="58">
        <f>W55</f>
        <v>4.3499999999999996</v>
      </c>
      <c r="K90" s="58">
        <f>SUM(C90:J90)</f>
        <v>30.9</v>
      </c>
    </row>
    <row r="91" spans="1:30" ht="15.75">
      <c r="A91" s="152">
        <v>3</v>
      </c>
      <c r="B91" s="152"/>
      <c r="C91" s="58">
        <f>B83</f>
        <v>2.8</v>
      </c>
      <c r="D91" s="58">
        <f>E83</f>
        <v>3.45</v>
      </c>
      <c r="E91" s="58">
        <f>H83</f>
        <v>3.8</v>
      </c>
      <c r="F91" s="58">
        <f>K83</f>
        <v>3.95</v>
      </c>
      <c r="G91" s="58">
        <f>N83</f>
        <v>4.1500000000000004</v>
      </c>
      <c r="H91" s="58">
        <f>Q83</f>
        <v>4.0999999999999996</v>
      </c>
      <c r="I91" s="58">
        <f>T83</f>
        <v>3.6</v>
      </c>
      <c r="J91" s="58">
        <f>W83</f>
        <v>4.05</v>
      </c>
      <c r="K91" s="58">
        <f>SUM(C91:J91)</f>
        <v>29.900000000000002</v>
      </c>
    </row>
    <row r="92" spans="1:30" ht="15.75">
      <c r="A92" s="155" t="s">
        <v>47</v>
      </c>
      <c r="B92" s="156"/>
      <c r="C92" s="59">
        <f>SUM(C89:C91)</f>
        <v>9.35</v>
      </c>
      <c r="D92" s="59">
        <f t="shared" ref="D92:K92" si="67">SUM(D89:D91)</f>
        <v>10.65</v>
      </c>
      <c r="E92" s="59">
        <f t="shared" si="67"/>
        <v>12</v>
      </c>
      <c r="F92" s="59">
        <f t="shared" si="67"/>
        <v>11.75</v>
      </c>
      <c r="G92" s="59">
        <f t="shared" si="67"/>
        <v>12.4</v>
      </c>
      <c r="H92" s="59">
        <f t="shared" si="67"/>
        <v>12.15</v>
      </c>
      <c r="I92" s="59">
        <f t="shared" si="67"/>
        <v>11.1</v>
      </c>
      <c r="J92" s="59">
        <f t="shared" si="67"/>
        <v>12.25</v>
      </c>
      <c r="K92" s="59">
        <f t="shared" si="67"/>
        <v>91.65</v>
      </c>
    </row>
    <row r="93" spans="1:30" ht="15.75">
      <c r="A93" s="157" t="s">
        <v>29</v>
      </c>
      <c r="B93" s="157"/>
      <c r="C93" s="59">
        <f>AVERAGE(C89:C91)</f>
        <v>3.1166666666666667</v>
      </c>
      <c r="D93" s="59">
        <f t="shared" ref="D93:K93" si="68">AVERAGE(D89:D91)</f>
        <v>3.5500000000000003</v>
      </c>
      <c r="E93" s="59">
        <f t="shared" si="68"/>
        <v>4</v>
      </c>
      <c r="F93" s="59">
        <f t="shared" si="68"/>
        <v>3.9166666666666665</v>
      </c>
      <c r="G93" s="59">
        <f t="shared" si="68"/>
        <v>4.1333333333333337</v>
      </c>
      <c r="H93" s="59">
        <f t="shared" si="68"/>
        <v>4.05</v>
      </c>
      <c r="I93" s="59">
        <f t="shared" si="68"/>
        <v>3.6999999999999997</v>
      </c>
      <c r="J93" s="59">
        <f t="shared" si="68"/>
        <v>4.083333333333333</v>
      </c>
      <c r="K93" s="59">
        <f t="shared" si="68"/>
        <v>30.55</v>
      </c>
    </row>
    <row r="95" spans="1:30" ht="15.75">
      <c r="A95" s="144" t="s">
        <v>48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00"/>
    </row>
    <row r="96" spans="1:30" ht="15.75">
      <c r="A96" s="145" t="s">
        <v>44</v>
      </c>
      <c r="B96" s="146"/>
      <c r="C96" s="149" t="s">
        <v>45</v>
      </c>
      <c r="D96" s="149"/>
      <c r="E96" s="149"/>
      <c r="F96" s="149"/>
      <c r="G96" s="149"/>
      <c r="H96" s="149"/>
      <c r="I96" s="149"/>
      <c r="J96" s="120"/>
      <c r="K96" s="150" t="s">
        <v>46</v>
      </c>
    </row>
    <row r="97" spans="1:14">
      <c r="A97" s="147"/>
      <c r="B97" s="148"/>
      <c r="C97" s="56" t="s">
        <v>15</v>
      </c>
      <c r="D97" s="101" t="s">
        <v>17</v>
      </c>
      <c r="E97" s="101" t="s">
        <v>11</v>
      </c>
      <c r="F97" s="101" t="s">
        <v>13</v>
      </c>
      <c r="G97" s="101" t="s">
        <v>18</v>
      </c>
      <c r="H97" s="101" t="s">
        <v>10</v>
      </c>
      <c r="I97" s="101" t="s">
        <v>14</v>
      </c>
      <c r="J97" s="101" t="s">
        <v>16</v>
      </c>
      <c r="K97" s="151"/>
      <c r="M97" s="63" t="s">
        <v>49</v>
      </c>
      <c r="N97">
        <v>8</v>
      </c>
    </row>
    <row r="98" spans="1:14" ht="15.75">
      <c r="A98" s="153">
        <v>1</v>
      </c>
      <c r="B98" s="154"/>
      <c r="C98" s="58">
        <f>C27</f>
        <v>1.8961653072901037</v>
      </c>
      <c r="D98" s="58">
        <f>F27</f>
        <v>1.944329285667997</v>
      </c>
      <c r="E98" s="58">
        <f>I27</f>
        <v>2.177287394441394</v>
      </c>
      <c r="F98" s="58">
        <f>L27</f>
        <v>2.1005295667409811</v>
      </c>
      <c r="G98" s="58">
        <f>O27</f>
        <v>2.0682058462191213</v>
      </c>
      <c r="H98" s="58">
        <f>R27</f>
        <v>2.1324634540392582</v>
      </c>
      <c r="I98" s="58">
        <f>U27</f>
        <v>2.111379198756957</v>
      </c>
      <c r="J98" s="58">
        <f>X27</f>
        <v>2.0652653078794807</v>
      </c>
      <c r="K98" s="58">
        <f>SUM(C98:J98)</f>
        <v>16.495625361035295</v>
      </c>
      <c r="M98" s="66" t="s">
        <v>50</v>
      </c>
      <c r="N98">
        <v>3</v>
      </c>
    </row>
    <row r="99" spans="1:14" ht="15.75">
      <c r="A99" s="152">
        <v>2</v>
      </c>
      <c r="B99" s="152"/>
      <c r="C99" s="58">
        <f>C55</f>
        <v>1.8760361206910734</v>
      </c>
      <c r="D99" s="58">
        <f>F55</f>
        <v>2.0349674605679375</v>
      </c>
      <c r="E99" s="58">
        <f>I55</f>
        <v>2.0692524364560692</v>
      </c>
      <c r="F99" s="58">
        <f>L55</f>
        <v>2.0540722757716425</v>
      </c>
      <c r="G99" s="58">
        <f>O55</f>
        <v>2.192747682083402</v>
      </c>
      <c r="H99" s="58">
        <f>R55</f>
        <v>2.0737750590249244</v>
      </c>
      <c r="I99" s="58">
        <f>U55</f>
        <v>1.968333205158082</v>
      </c>
      <c r="J99" s="58">
        <f>X55</f>
        <v>2.1897398364801823</v>
      </c>
      <c r="K99" s="58">
        <f>SUM(C99:J99)</f>
        <v>16.458924076233316</v>
      </c>
      <c r="M99" t="s">
        <v>51</v>
      </c>
      <c r="N99">
        <f>(N97*N98)</f>
        <v>24</v>
      </c>
    </row>
    <row r="100" spans="1:14" ht="15.75">
      <c r="A100" s="152">
        <v>3</v>
      </c>
      <c r="B100" s="152"/>
      <c r="C100" s="58">
        <f>C83</f>
        <v>1.7518148153383215</v>
      </c>
      <c r="D100" s="58">
        <f>F83</f>
        <v>1.9509546067850227</v>
      </c>
      <c r="E100" s="58">
        <f>I83</f>
        <v>2.0474920430765722</v>
      </c>
      <c r="F100" s="58">
        <f>L83</f>
        <v>2.0926253062709135</v>
      </c>
      <c r="G100" s="58">
        <f>O83</f>
        <v>2.1314549752312635</v>
      </c>
      <c r="H100" s="58">
        <f>R83</f>
        <v>2.1268638490273224</v>
      </c>
      <c r="I100" s="58">
        <f>U83</f>
        <v>2.0039275126053866</v>
      </c>
      <c r="J100" s="58">
        <f>X83</f>
        <v>2.1199131641925009</v>
      </c>
      <c r="K100" s="58">
        <f>SUM(C100:J100)</f>
        <v>16.225046272527301</v>
      </c>
    </row>
    <row r="101" spans="1:14" ht="15.75">
      <c r="A101" s="155" t="s">
        <v>47</v>
      </c>
      <c r="B101" s="156"/>
      <c r="C101" s="59">
        <f>SUM(C98:C100)</f>
        <v>5.5240162433194984</v>
      </c>
      <c r="D101" s="59">
        <f t="shared" ref="D101:K101" si="69">SUM(D98:D100)</f>
        <v>5.9302513530209575</v>
      </c>
      <c r="E101" s="59">
        <f t="shared" si="69"/>
        <v>6.2940318739740349</v>
      </c>
      <c r="F101" s="59">
        <f t="shared" si="69"/>
        <v>6.2472271487835371</v>
      </c>
      <c r="G101" s="59">
        <f t="shared" si="69"/>
        <v>6.3924085035337868</v>
      </c>
      <c r="H101" s="59">
        <f t="shared" si="69"/>
        <v>6.3331023620915046</v>
      </c>
      <c r="I101" s="59">
        <f t="shared" si="69"/>
        <v>6.0836399165204256</v>
      </c>
      <c r="J101" s="59">
        <f t="shared" si="69"/>
        <v>6.3749183085521635</v>
      </c>
      <c r="K101" s="59">
        <f t="shared" si="69"/>
        <v>49.179595709795912</v>
      </c>
    </row>
    <row r="102" spans="1:14" ht="15.75">
      <c r="A102" s="157" t="s">
        <v>29</v>
      </c>
      <c r="B102" s="157"/>
      <c r="C102" s="59">
        <f>AVERAGE(C98:C100)</f>
        <v>1.8413387477731662</v>
      </c>
      <c r="D102" s="59">
        <f t="shared" ref="D102:K102" si="70">AVERAGE(D98:D100)</f>
        <v>1.9767504510069858</v>
      </c>
      <c r="E102" s="59">
        <f t="shared" si="70"/>
        <v>2.0980106246580115</v>
      </c>
      <c r="F102" s="59">
        <f t="shared" si="70"/>
        <v>2.0824090495945122</v>
      </c>
      <c r="G102" s="59">
        <f t="shared" si="70"/>
        <v>2.1308028345112624</v>
      </c>
      <c r="H102" s="59">
        <f t="shared" si="70"/>
        <v>2.1110341206971683</v>
      </c>
      <c r="I102" s="59">
        <f t="shared" si="70"/>
        <v>2.027879972173475</v>
      </c>
      <c r="J102" s="59">
        <f t="shared" si="70"/>
        <v>2.1249727695173877</v>
      </c>
      <c r="K102" s="59">
        <f t="shared" si="70"/>
        <v>16.393198569931972</v>
      </c>
    </row>
    <row r="105" spans="1:14" ht="15.75">
      <c r="A105" s="64" t="s">
        <v>52</v>
      </c>
      <c r="B105" s="65">
        <f>(K101^2)/N99</f>
        <v>100.77635975745734</v>
      </c>
    </row>
    <row r="106" spans="1:14" ht="15.75">
      <c r="A106" s="64" t="s">
        <v>53</v>
      </c>
      <c r="B106" s="65">
        <v>0.22</v>
      </c>
    </row>
    <row r="107" spans="1:14" ht="15.75">
      <c r="A107" s="64" t="s">
        <v>54</v>
      </c>
      <c r="B107" s="65">
        <v>0.04</v>
      </c>
    </row>
    <row r="108" spans="1:14" ht="15.75">
      <c r="A108" s="64" t="s">
        <v>55</v>
      </c>
      <c r="B108" s="65">
        <v>0.12</v>
      </c>
    </row>
    <row r="109" spans="1:14" ht="15.75">
      <c r="A109" s="64" t="s">
        <v>56</v>
      </c>
      <c r="B109" s="65">
        <v>0.06</v>
      </c>
      <c r="C109" s="65"/>
    </row>
    <row r="111" spans="1:14" ht="15.75">
      <c r="A111" s="67" t="s">
        <v>57</v>
      </c>
      <c r="B111" s="68"/>
      <c r="C111" s="67"/>
      <c r="D111" s="67"/>
      <c r="E111" s="67"/>
      <c r="F111" s="67"/>
    </row>
    <row r="112" spans="1:14">
      <c r="A112" s="158" t="s">
        <v>58</v>
      </c>
      <c r="B112" s="158" t="s">
        <v>59</v>
      </c>
      <c r="C112" s="159" t="s">
        <v>60</v>
      </c>
      <c r="D112" s="159" t="s">
        <v>61</v>
      </c>
      <c r="E112" s="162" t="s">
        <v>62</v>
      </c>
      <c r="F112" s="163" t="s">
        <v>63</v>
      </c>
    </row>
    <row r="113" spans="1:21">
      <c r="A113" s="158"/>
      <c r="B113" s="158"/>
      <c r="C113" s="159"/>
      <c r="D113" s="159"/>
      <c r="E113" s="162"/>
      <c r="F113" s="164"/>
    </row>
    <row r="114" spans="1:21" ht="15.75">
      <c r="A114" s="69" t="s">
        <v>64</v>
      </c>
      <c r="B114" s="69">
        <f>N98-1</f>
        <v>2</v>
      </c>
      <c r="C114" s="72">
        <f>B107</f>
        <v>0.04</v>
      </c>
      <c r="D114" s="77">
        <f>C114/B114</f>
        <v>0.02</v>
      </c>
      <c r="E114" s="74">
        <f>D114/D116</f>
        <v>4.666666666666667</v>
      </c>
      <c r="F114" s="72">
        <v>3.47</v>
      </c>
    </row>
    <row r="115" spans="1:21" ht="15.75">
      <c r="A115" s="69" t="s">
        <v>65</v>
      </c>
      <c r="B115" s="70">
        <f>N97-1</f>
        <v>7</v>
      </c>
      <c r="C115" s="73">
        <f>B108</f>
        <v>0.12</v>
      </c>
      <c r="D115" s="77">
        <f>C115/B115</f>
        <v>1.7142857142857144E-2</v>
      </c>
      <c r="E115" s="75">
        <f>D115/D116</f>
        <v>4</v>
      </c>
      <c r="F115" s="73">
        <v>2.76</v>
      </c>
    </row>
    <row r="116" spans="1:21" ht="15.75">
      <c r="A116" s="70" t="s">
        <v>66</v>
      </c>
      <c r="B116" s="70">
        <f>B114*B115</f>
        <v>14</v>
      </c>
      <c r="C116" s="73">
        <f>B109</f>
        <v>0.06</v>
      </c>
      <c r="D116" s="77">
        <f>C116/B116</f>
        <v>4.2857142857142859E-3</v>
      </c>
      <c r="E116" s="76"/>
      <c r="F116" s="76"/>
    </row>
    <row r="117" spans="1:21" ht="15.75">
      <c r="A117" s="70" t="s">
        <v>67</v>
      </c>
      <c r="B117" s="70">
        <f>SUM(B114:B116)</f>
        <v>23</v>
      </c>
      <c r="C117" s="73">
        <f>B106</f>
        <v>0.22</v>
      </c>
      <c r="D117" s="71"/>
      <c r="E117" s="71"/>
      <c r="F117" s="71"/>
    </row>
    <row r="119" spans="1:21" ht="15.75">
      <c r="A119" s="78" t="s">
        <v>68</v>
      </c>
      <c r="B119">
        <v>3.6999999999999998E-2</v>
      </c>
    </row>
    <row r="121" spans="1:21">
      <c r="A121" s="79" t="s">
        <v>69</v>
      </c>
      <c r="B121" s="79"/>
      <c r="C121" s="80"/>
      <c r="D121" s="81"/>
      <c r="E121" s="79"/>
      <c r="F121" s="79"/>
      <c r="G121" s="79"/>
      <c r="H121" s="79"/>
      <c r="I121" s="82"/>
      <c r="N121" s="83"/>
    </row>
    <row r="122" spans="1:21">
      <c r="A122" s="165" t="s">
        <v>70</v>
      </c>
      <c r="B122" s="165" t="s">
        <v>71</v>
      </c>
      <c r="C122" s="165" t="s">
        <v>72</v>
      </c>
      <c r="D122" s="166" t="s">
        <v>73</v>
      </c>
      <c r="E122" s="167" t="s">
        <v>65</v>
      </c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9"/>
      <c r="U122" s="160" t="s">
        <v>74</v>
      </c>
    </row>
    <row r="123" spans="1:21">
      <c r="A123" s="165"/>
      <c r="B123" s="165"/>
      <c r="C123" s="165"/>
      <c r="D123" s="166"/>
      <c r="E123" s="84">
        <v>1</v>
      </c>
      <c r="F123" s="100"/>
      <c r="G123" s="84">
        <v>2</v>
      </c>
      <c r="H123" s="100"/>
      <c r="I123" s="84">
        <v>3</v>
      </c>
      <c r="J123" s="100"/>
      <c r="K123" s="84">
        <v>4</v>
      </c>
      <c r="L123" s="100"/>
      <c r="M123" s="85">
        <v>5</v>
      </c>
      <c r="N123" s="100"/>
      <c r="O123" s="86">
        <v>6</v>
      </c>
      <c r="P123" s="100"/>
      <c r="Q123" s="86">
        <v>7</v>
      </c>
      <c r="R123" s="86"/>
      <c r="S123" s="86">
        <v>8</v>
      </c>
      <c r="T123" s="100"/>
      <c r="U123" s="161"/>
    </row>
    <row r="124" spans="1:21">
      <c r="A124" s="85" t="s">
        <v>75</v>
      </c>
      <c r="B124" s="85" t="s">
        <v>75</v>
      </c>
      <c r="C124" s="85">
        <v>714</v>
      </c>
      <c r="D124" s="96">
        <f>C102</f>
        <v>1.8413387477731662</v>
      </c>
      <c r="E124" s="87" t="s">
        <v>75</v>
      </c>
      <c r="F124" s="100"/>
      <c r="G124" s="88"/>
      <c r="H124" s="100"/>
      <c r="I124" s="89"/>
      <c r="J124" s="100"/>
      <c r="K124" s="89"/>
      <c r="L124" s="100"/>
      <c r="M124" s="89"/>
      <c r="N124" s="100"/>
      <c r="O124" s="90"/>
      <c r="P124" s="100"/>
      <c r="Q124" s="90"/>
      <c r="R124" s="90"/>
      <c r="S124" s="90"/>
      <c r="T124" s="100"/>
      <c r="U124" s="91" t="s">
        <v>12</v>
      </c>
    </row>
    <row r="125" spans="1:21">
      <c r="A125" s="85">
        <v>3.03</v>
      </c>
      <c r="B125" s="110">
        <f>B119*A125</f>
        <v>0.11210999999999999</v>
      </c>
      <c r="C125" s="85">
        <v>794</v>
      </c>
      <c r="D125" s="96">
        <f>D102</f>
        <v>1.9767504510069858</v>
      </c>
      <c r="E125" s="111">
        <f>D125-D124</f>
        <v>0.13541170323381957</v>
      </c>
      <c r="F125" s="116" t="s">
        <v>76</v>
      </c>
      <c r="G125" s="111" t="s">
        <v>75</v>
      </c>
      <c r="H125" s="116"/>
      <c r="I125" s="111"/>
      <c r="J125" s="116"/>
      <c r="K125" s="111"/>
      <c r="L125" s="116"/>
      <c r="M125" s="111"/>
      <c r="N125" s="116"/>
      <c r="O125" s="112"/>
      <c r="P125" s="100"/>
      <c r="Q125" s="90"/>
      <c r="R125" s="90"/>
      <c r="S125" s="90"/>
      <c r="T125" s="100"/>
      <c r="U125" s="91" t="s">
        <v>77</v>
      </c>
    </row>
    <row r="126" spans="1:21">
      <c r="A126" s="85">
        <v>3.18</v>
      </c>
      <c r="B126" s="110">
        <f>B119*A126</f>
        <v>0.11766</v>
      </c>
      <c r="C126" s="98" t="s">
        <v>82</v>
      </c>
      <c r="D126" s="96">
        <f>I102</f>
        <v>2.027879972173475</v>
      </c>
      <c r="E126" s="111">
        <f>D126-D124</f>
        <v>0.18654122440030885</v>
      </c>
      <c r="F126" s="116" t="s">
        <v>76</v>
      </c>
      <c r="G126" s="111">
        <f>D126-D125</f>
        <v>5.1129521166489278E-2</v>
      </c>
      <c r="H126" s="116" t="s">
        <v>79</v>
      </c>
      <c r="I126" s="111" t="s">
        <v>75</v>
      </c>
      <c r="J126" s="116"/>
      <c r="K126" s="111"/>
      <c r="L126" s="116"/>
      <c r="M126" s="111"/>
      <c r="N126" s="116"/>
      <c r="O126" s="112"/>
      <c r="P126" s="100"/>
      <c r="Q126" s="90"/>
      <c r="R126" s="90"/>
      <c r="S126" s="90"/>
      <c r="T126" s="100"/>
      <c r="U126" s="91" t="s">
        <v>92</v>
      </c>
    </row>
    <row r="127" spans="1:21">
      <c r="A127" s="85">
        <v>3.27</v>
      </c>
      <c r="B127" s="110">
        <f>B119*A127</f>
        <v>0.12099</v>
      </c>
      <c r="C127" s="85">
        <v>510</v>
      </c>
      <c r="D127" s="96">
        <f>F102</f>
        <v>2.0824090495945122</v>
      </c>
      <c r="E127" s="111">
        <f>D127-D124</f>
        <v>0.24107030182134603</v>
      </c>
      <c r="F127" s="116" t="s">
        <v>76</v>
      </c>
      <c r="G127" s="111">
        <f>D127-D125</f>
        <v>0.10565859858752646</v>
      </c>
      <c r="H127" s="116" t="s">
        <v>79</v>
      </c>
      <c r="I127" s="111">
        <f>D127-D126</f>
        <v>5.4529077421037186E-2</v>
      </c>
      <c r="J127" s="116" t="s">
        <v>79</v>
      </c>
      <c r="K127" s="111" t="s">
        <v>75</v>
      </c>
      <c r="L127" s="116"/>
      <c r="M127" s="111"/>
      <c r="N127" s="116"/>
      <c r="O127" s="112"/>
      <c r="P127" s="100"/>
      <c r="Q127" s="90"/>
      <c r="R127" s="90"/>
      <c r="S127" s="90"/>
      <c r="T127" s="100"/>
      <c r="U127" s="91" t="s">
        <v>92</v>
      </c>
    </row>
    <row r="128" spans="1:21">
      <c r="A128" s="86">
        <v>3.33</v>
      </c>
      <c r="B128" s="110">
        <f>B119*A128</f>
        <v>0.12321</v>
      </c>
      <c r="C128" s="91">
        <v>152</v>
      </c>
      <c r="D128" s="97">
        <f>E102</f>
        <v>2.0980106246580115</v>
      </c>
      <c r="E128" s="112">
        <f>D128-D124</f>
        <v>0.25667187688484527</v>
      </c>
      <c r="F128" s="116" t="s">
        <v>76</v>
      </c>
      <c r="G128" s="111">
        <f>D128-D125</f>
        <v>0.1212601736510257</v>
      </c>
      <c r="H128" s="116" t="s">
        <v>79</v>
      </c>
      <c r="I128" s="111">
        <f>D128-D126</f>
        <v>7.0130652484536427E-2</v>
      </c>
      <c r="J128" s="116" t="s">
        <v>79</v>
      </c>
      <c r="K128" s="112">
        <f>D128-D127</f>
        <v>1.560157506349924E-2</v>
      </c>
      <c r="L128" s="116" t="s">
        <v>79</v>
      </c>
      <c r="M128" s="113" t="s">
        <v>75</v>
      </c>
      <c r="N128" s="116"/>
      <c r="O128" s="112"/>
      <c r="P128" s="100"/>
      <c r="Q128" s="90"/>
      <c r="R128" s="90"/>
      <c r="S128" s="90"/>
      <c r="T128" s="100"/>
      <c r="U128" s="91" t="s">
        <v>92</v>
      </c>
    </row>
    <row r="129" spans="1:21">
      <c r="A129" s="94">
        <v>3.37</v>
      </c>
      <c r="B129" s="110">
        <f>B119*A129</f>
        <v>0.12469</v>
      </c>
      <c r="C129" s="103" t="s">
        <v>8</v>
      </c>
      <c r="D129" s="97">
        <f>H102</f>
        <v>2.1110341206971683</v>
      </c>
      <c r="E129" s="112">
        <f>D129-D124</f>
        <v>0.26969537292400214</v>
      </c>
      <c r="F129" s="116" t="s">
        <v>76</v>
      </c>
      <c r="G129" s="111">
        <f>D129-D125</f>
        <v>0.13428366969018257</v>
      </c>
      <c r="H129" s="116" t="s">
        <v>76</v>
      </c>
      <c r="I129" s="111">
        <f>D129-D126</f>
        <v>8.3154148523693294E-2</v>
      </c>
      <c r="J129" s="116" t="s">
        <v>79</v>
      </c>
      <c r="K129" s="112">
        <f>D129-D127</f>
        <v>2.8625071102656108E-2</v>
      </c>
      <c r="L129" s="116" t="s">
        <v>79</v>
      </c>
      <c r="M129" s="112">
        <f>D129-D128</f>
        <v>1.3023496039156868E-2</v>
      </c>
      <c r="N129" s="116" t="s">
        <v>79</v>
      </c>
      <c r="O129" s="113" t="s">
        <v>75</v>
      </c>
      <c r="P129" s="100"/>
      <c r="Q129" s="90"/>
      <c r="R129" s="90"/>
      <c r="S129" s="90"/>
      <c r="T129" s="100"/>
      <c r="U129" s="91" t="s">
        <v>91</v>
      </c>
    </row>
    <row r="130" spans="1:21">
      <c r="A130" s="94">
        <v>3.39</v>
      </c>
      <c r="B130" s="110">
        <f>B119*A130</f>
        <v>0.12542999999999999</v>
      </c>
      <c r="C130" s="95">
        <v>745</v>
      </c>
      <c r="D130" s="97">
        <f>J102</f>
        <v>2.1249727695173877</v>
      </c>
      <c r="E130" s="112">
        <f>D130-D124</f>
        <v>0.28363402174422148</v>
      </c>
      <c r="F130" s="116" t="s">
        <v>76</v>
      </c>
      <c r="G130" s="111">
        <f>D130-D125</f>
        <v>0.14822231851040191</v>
      </c>
      <c r="H130" s="116" t="s">
        <v>76</v>
      </c>
      <c r="I130" s="111">
        <f>D130-D126</f>
        <v>9.7092797343912629E-2</v>
      </c>
      <c r="J130" s="116" t="s">
        <v>79</v>
      </c>
      <c r="K130" s="112">
        <f>D130-D127</f>
        <v>4.2563719922875443E-2</v>
      </c>
      <c r="L130" s="116" t="s">
        <v>79</v>
      </c>
      <c r="M130" s="112">
        <f>D130-D128</f>
        <v>2.6962144859376203E-2</v>
      </c>
      <c r="N130" s="116" t="s">
        <v>79</v>
      </c>
      <c r="O130" s="113">
        <f>D130-D129</f>
        <v>1.3938648820219335E-2</v>
      </c>
      <c r="P130" s="100" t="s">
        <v>79</v>
      </c>
      <c r="Q130" s="93" t="s">
        <v>75</v>
      </c>
      <c r="R130" s="90"/>
      <c r="S130" s="90"/>
      <c r="T130" s="100"/>
      <c r="U130" s="91" t="s">
        <v>90</v>
      </c>
    </row>
    <row r="131" spans="1:21">
      <c r="A131" s="86">
        <v>3.41</v>
      </c>
      <c r="B131" s="110">
        <f>B119*A131</f>
        <v>0.12617</v>
      </c>
      <c r="C131" s="95">
        <v>855</v>
      </c>
      <c r="D131" s="97">
        <f>G102</f>
        <v>2.1308028345112624</v>
      </c>
      <c r="E131" s="112">
        <f>D131-D124</f>
        <v>0.2894640867380962</v>
      </c>
      <c r="F131" s="116" t="s">
        <v>76</v>
      </c>
      <c r="G131" s="111">
        <f>D131-D125</f>
        <v>0.15405238350427664</v>
      </c>
      <c r="H131" s="116" t="s">
        <v>76</v>
      </c>
      <c r="I131" s="111">
        <f>D131-D126</f>
        <v>0.10292286233778736</v>
      </c>
      <c r="J131" s="116" t="s">
        <v>79</v>
      </c>
      <c r="K131" s="112">
        <f>D131-D127</f>
        <v>4.8393784916750171E-2</v>
      </c>
      <c r="L131" s="116" t="s">
        <v>79</v>
      </c>
      <c r="M131" s="112">
        <f>D131-D128</f>
        <v>3.2792209853250931E-2</v>
      </c>
      <c r="N131" s="116" t="s">
        <v>79</v>
      </c>
      <c r="O131" s="112">
        <f>D131-D129</f>
        <v>1.9768713814094063E-2</v>
      </c>
      <c r="P131" s="100" t="s">
        <v>79</v>
      </c>
      <c r="Q131" s="99">
        <f>D131-D130</f>
        <v>5.8300649938747284E-3</v>
      </c>
      <c r="R131" s="93" t="s">
        <v>79</v>
      </c>
      <c r="S131" s="93" t="s">
        <v>75</v>
      </c>
      <c r="T131" s="100"/>
      <c r="U131" s="91" t="s">
        <v>86</v>
      </c>
    </row>
    <row r="134" spans="1:21">
      <c r="C134" t="s">
        <v>96</v>
      </c>
      <c r="D134" t="s">
        <v>73</v>
      </c>
    </row>
    <row r="135" spans="1:21">
      <c r="C135" t="s">
        <v>15</v>
      </c>
      <c r="D135" s="65">
        <f>C93</f>
        <v>3.1166666666666667</v>
      </c>
    </row>
    <row r="136" spans="1:21">
      <c r="C136" t="s">
        <v>17</v>
      </c>
      <c r="D136" s="65">
        <f>D93</f>
        <v>3.5500000000000003</v>
      </c>
    </row>
    <row r="137" spans="1:21">
      <c r="C137" t="s">
        <v>11</v>
      </c>
      <c r="D137" s="65">
        <f>E93</f>
        <v>4</v>
      </c>
    </row>
    <row r="138" spans="1:21">
      <c r="C138" t="s">
        <v>13</v>
      </c>
      <c r="D138" s="65">
        <f>F93</f>
        <v>3.9166666666666665</v>
      </c>
    </row>
    <row r="139" spans="1:21">
      <c r="C139" t="s">
        <v>18</v>
      </c>
      <c r="D139" s="65">
        <f>G93</f>
        <v>4.1333333333333337</v>
      </c>
    </row>
    <row r="140" spans="1:21">
      <c r="C140" t="s">
        <v>10</v>
      </c>
      <c r="D140" s="65">
        <f>H93</f>
        <v>4.05</v>
      </c>
    </row>
    <row r="141" spans="1:21">
      <c r="C141" t="s">
        <v>14</v>
      </c>
      <c r="D141" s="65">
        <f>I93</f>
        <v>3.6999999999999997</v>
      </c>
    </row>
    <row r="142" spans="1:21">
      <c r="C142" t="s">
        <v>16</v>
      </c>
      <c r="D142" s="65">
        <f>J93</f>
        <v>4.083333333333333</v>
      </c>
    </row>
  </sheetData>
  <mergeCells count="69">
    <mergeCell ref="A30:AD30"/>
    <mergeCell ref="Z59:AB60"/>
    <mergeCell ref="A58:AD58"/>
    <mergeCell ref="U122:U123"/>
    <mergeCell ref="Q60:S60"/>
    <mergeCell ref="T60:V60"/>
    <mergeCell ref="W60:Y60"/>
    <mergeCell ref="B59:Y59"/>
    <mergeCell ref="C112:C113"/>
    <mergeCell ref="D112:D113"/>
    <mergeCell ref="E112:E113"/>
    <mergeCell ref="F112:F113"/>
    <mergeCell ref="A122:A123"/>
    <mergeCell ref="B122:B123"/>
    <mergeCell ref="C122:C123"/>
    <mergeCell ref="D122:D123"/>
    <mergeCell ref="E122:T122"/>
    <mergeCell ref="A100:B100"/>
    <mergeCell ref="A101:B101"/>
    <mergeCell ref="A102:B102"/>
    <mergeCell ref="A112:A113"/>
    <mergeCell ref="B112:B113"/>
    <mergeCell ref="A96:B97"/>
    <mergeCell ref="C96:J96"/>
    <mergeCell ref="K96:K97"/>
    <mergeCell ref="A98:B98"/>
    <mergeCell ref="A99:B99"/>
    <mergeCell ref="A90:B90"/>
    <mergeCell ref="A91:B91"/>
    <mergeCell ref="A92:B92"/>
    <mergeCell ref="A93:B93"/>
    <mergeCell ref="A95:J95"/>
    <mergeCell ref="A86:J86"/>
    <mergeCell ref="A87:B88"/>
    <mergeCell ref="C87:J87"/>
    <mergeCell ref="K87:K88"/>
    <mergeCell ref="A89:B89"/>
    <mergeCell ref="AC59:AD60"/>
    <mergeCell ref="A59:A60"/>
    <mergeCell ref="B60:D60"/>
    <mergeCell ref="E60:G60"/>
    <mergeCell ref="H60:J60"/>
    <mergeCell ref="K60:M60"/>
    <mergeCell ref="N60:P60"/>
    <mergeCell ref="AC31:AD32"/>
    <mergeCell ref="A31:A32"/>
    <mergeCell ref="B32:D32"/>
    <mergeCell ref="E32:G32"/>
    <mergeCell ref="H32:J32"/>
    <mergeCell ref="K32:M32"/>
    <mergeCell ref="N32:P32"/>
    <mergeCell ref="Q32:S32"/>
    <mergeCell ref="T32:V32"/>
    <mergeCell ref="W32:Y32"/>
    <mergeCell ref="Z31:AB32"/>
    <mergeCell ref="B31:Y31"/>
    <mergeCell ref="A2:AD2"/>
    <mergeCell ref="A3:A4"/>
    <mergeCell ref="B3:Y3"/>
    <mergeCell ref="Z3:AB4"/>
    <mergeCell ref="AC3:AD4"/>
    <mergeCell ref="B4:D4"/>
    <mergeCell ref="E4:G4"/>
    <mergeCell ref="H4:J4"/>
    <mergeCell ref="K4:M4"/>
    <mergeCell ref="N4:P4"/>
    <mergeCell ref="Q4:S4"/>
    <mergeCell ref="T4:V4"/>
    <mergeCell ref="W4:Y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142"/>
  <sheetViews>
    <sheetView tabSelected="1" topLeftCell="A134" zoomScale="85" zoomScaleNormal="85" workbookViewId="0">
      <selection activeCell="N152" sqref="N152"/>
    </sheetView>
  </sheetViews>
  <sheetFormatPr defaultRowHeight="15"/>
  <cols>
    <col min="1" max="1" width="11.7109375" customWidth="1"/>
    <col min="2" max="2" width="11.85546875" customWidth="1"/>
    <col min="3" max="3" width="10.28515625" customWidth="1"/>
    <col min="10" max="10" width="9.28515625" customWidth="1"/>
  </cols>
  <sheetData>
    <row r="2" spans="1:30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>
      <c r="A3" s="121" t="s">
        <v>21</v>
      </c>
      <c r="B3" s="122" t="s">
        <v>22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 t="s">
        <v>23</v>
      </c>
      <c r="AA3" s="123"/>
      <c r="AB3" s="123"/>
      <c r="AC3" s="125" t="s">
        <v>24</v>
      </c>
      <c r="AD3" s="125"/>
    </row>
    <row r="4" spans="1:30">
      <c r="A4" s="121"/>
      <c r="B4" s="126" t="s">
        <v>30</v>
      </c>
      <c r="C4" s="127"/>
      <c r="D4" s="127"/>
      <c r="E4" s="128" t="s">
        <v>31</v>
      </c>
      <c r="F4" s="127"/>
      <c r="G4" s="127"/>
      <c r="H4" s="128" t="s">
        <v>32</v>
      </c>
      <c r="I4" s="127"/>
      <c r="J4" s="127"/>
      <c r="K4" s="128" t="s">
        <v>33</v>
      </c>
      <c r="L4" s="127"/>
      <c r="M4" s="127"/>
      <c r="N4" s="128" t="s">
        <v>34</v>
      </c>
      <c r="O4" s="127"/>
      <c r="P4" s="127"/>
      <c r="Q4" s="128" t="s">
        <v>35</v>
      </c>
      <c r="R4" s="127"/>
      <c r="S4" s="127"/>
      <c r="T4" s="128" t="s">
        <v>36</v>
      </c>
      <c r="U4" s="127"/>
      <c r="V4" s="127"/>
      <c r="W4" s="128" t="s">
        <v>37</v>
      </c>
      <c r="X4" s="127"/>
      <c r="Y4" s="127"/>
      <c r="Z4" s="123"/>
      <c r="AA4" s="123"/>
      <c r="AB4" s="123"/>
      <c r="AC4" s="125"/>
      <c r="AD4" s="125"/>
    </row>
    <row r="5" spans="1:30">
      <c r="A5" s="55" t="s">
        <v>25</v>
      </c>
      <c r="B5" s="36" t="s">
        <v>26</v>
      </c>
      <c r="C5" s="50" t="s">
        <v>27</v>
      </c>
      <c r="D5" s="42" t="s">
        <v>28</v>
      </c>
      <c r="E5" s="36" t="s">
        <v>26</v>
      </c>
      <c r="F5" s="50" t="s">
        <v>27</v>
      </c>
      <c r="G5" s="32" t="s">
        <v>28</v>
      </c>
      <c r="H5" s="36" t="s">
        <v>26</v>
      </c>
      <c r="I5" s="50" t="s">
        <v>27</v>
      </c>
      <c r="J5" s="32" t="s">
        <v>28</v>
      </c>
      <c r="K5" s="36" t="s">
        <v>26</v>
      </c>
      <c r="L5" s="50" t="s">
        <v>27</v>
      </c>
      <c r="M5" s="32" t="s">
        <v>28</v>
      </c>
      <c r="N5" s="36" t="s">
        <v>26</v>
      </c>
      <c r="O5" s="50" t="s">
        <v>27</v>
      </c>
      <c r="P5" s="32" t="s">
        <v>28</v>
      </c>
      <c r="Q5" s="36" t="s">
        <v>26</v>
      </c>
      <c r="R5" s="50" t="s">
        <v>27</v>
      </c>
      <c r="S5" s="32" t="s">
        <v>28</v>
      </c>
      <c r="T5" s="36" t="s">
        <v>26</v>
      </c>
      <c r="U5" s="50" t="s">
        <v>27</v>
      </c>
      <c r="V5" s="32" t="s">
        <v>28</v>
      </c>
      <c r="W5" s="36" t="s">
        <v>26</v>
      </c>
      <c r="X5" s="50" t="s">
        <v>27</v>
      </c>
      <c r="Y5" s="32" t="s">
        <v>28</v>
      </c>
      <c r="Z5" s="44" t="s">
        <v>26</v>
      </c>
      <c r="AA5" s="48" t="s">
        <v>27</v>
      </c>
      <c r="AB5" s="32" t="s">
        <v>28</v>
      </c>
      <c r="AC5" s="39" t="s">
        <v>26</v>
      </c>
      <c r="AD5" s="46" t="s">
        <v>27</v>
      </c>
    </row>
    <row r="6" spans="1:30">
      <c r="A6" s="33">
        <v>1</v>
      </c>
      <c r="B6" s="36">
        <v>4</v>
      </c>
      <c r="C6" s="51">
        <f>(B6+0.5)^0.5</f>
        <v>2.1213203435596424</v>
      </c>
      <c r="D6" s="43">
        <f>(C6*C6)</f>
        <v>4.4999999999999991</v>
      </c>
      <c r="E6" s="37">
        <v>5</v>
      </c>
      <c r="F6" s="51">
        <f>(E6+0.5)^0.5</f>
        <v>2.3452078799117149</v>
      </c>
      <c r="G6" s="34">
        <f>(F6*F6)</f>
        <v>5.5</v>
      </c>
      <c r="H6" s="37">
        <v>5</v>
      </c>
      <c r="I6" s="51">
        <f>(H6+0.5)^0.5</f>
        <v>2.3452078799117149</v>
      </c>
      <c r="J6" s="34">
        <f>(I6*I6)</f>
        <v>5.5</v>
      </c>
      <c r="K6" s="37">
        <v>3</v>
      </c>
      <c r="L6" s="51">
        <f>(K6+0.5)^0.5</f>
        <v>1.8708286933869707</v>
      </c>
      <c r="M6" s="34">
        <f>(L6*L6)</f>
        <v>3.5</v>
      </c>
      <c r="N6" s="37">
        <v>2</v>
      </c>
      <c r="O6" s="51">
        <f>(N6+0.5)^0.5</f>
        <v>1.5811388300841898</v>
      </c>
      <c r="P6" s="34">
        <f>(O6*O6)</f>
        <v>2.5000000000000004</v>
      </c>
      <c r="Q6" s="37">
        <v>2</v>
      </c>
      <c r="R6" s="51">
        <f>(Q6+0.5)^0.5</f>
        <v>1.5811388300841898</v>
      </c>
      <c r="S6" s="34">
        <f t="shared" ref="S6:S25" si="0">(R6*R6)</f>
        <v>2.5000000000000004</v>
      </c>
      <c r="T6" s="38">
        <v>2</v>
      </c>
      <c r="U6" s="51">
        <f>(T6+0.5)^0.5</f>
        <v>1.5811388300841898</v>
      </c>
      <c r="V6" s="34">
        <f t="shared" ref="V6:V25" si="1">(U6*U6)</f>
        <v>2.5000000000000004</v>
      </c>
      <c r="W6" s="37">
        <v>3</v>
      </c>
      <c r="X6" s="51">
        <f>(W6+0.5)^0.5</f>
        <v>1.8708286933869707</v>
      </c>
      <c r="Y6" s="34">
        <f>(X6*X6)</f>
        <v>3.5</v>
      </c>
      <c r="Z6" s="45">
        <f t="shared" ref="Z6:Z25" si="2">SUM(B6,E6,H6,K6,N6,Q6,T6,W6)</f>
        <v>26</v>
      </c>
      <c r="AA6" s="49">
        <f t="shared" ref="AA6:AA25" si="3">SUM(C6,F6,I6,L6,O6,R6,U6,X6,)</f>
        <v>15.296809980409581</v>
      </c>
      <c r="AB6" s="35">
        <f>(AA6*AA6)</f>
        <v>233.99239557675816</v>
      </c>
      <c r="AC6" s="40">
        <f t="shared" ref="AC6:AC25" si="4">AVERAGE(B6,E6,H6,K6,N6,Q6,T6,W6)</f>
        <v>3.25</v>
      </c>
      <c r="AD6" s="47">
        <f t="shared" ref="AD6:AD25" si="5">AVERAGE(C6,F6,I6,L6,O6,R6,U6,X6)</f>
        <v>1.9121012475511976</v>
      </c>
    </row>
    <row r="7" spans="1:30">
      <c r="A7" s="33">
        <v>2</v>
      </c>
      <c r="B7" s="37">
        <v>5</v>
      </c>
      <c r="C7" s="51">
        <f t="shared" ref="C7:C25" si="6">(B7+0.5)^0.5</f>
        <v>2.3452078799117149</v>
      </c>
      <c r="D7" s="43">
        <f t="shared" ref="D7:D25" si="7">(C7*C7)</f>
        <v>5.5</v>
      </c>
      <c r="E7" s="37">
        <v>5</v>
      </c>
      <c r="F7" s="51">
        <f t="shared" ref="F7:F25" si="8">(E7+0.5)^0.5</f>
        <v>2.3452078799117149</v>
      </c>
      <c r="G7" s="34">
        <f t="shared" ref="G7:G25" si="9">(F7*F7)</f>
        <v>5.5</v>
      </c>
      <c r="H7" s="37">
        <v>4</v>
      </c>
      <c r="I7" s="51">
        <f t="shared" ref="I7:I25" si="10">(H7+0.5)^0.5</f>
        <v>2.1213203435596424</v>
      </c>
      <c r="J7" s="34">
        <f t="shared" ref="J7:J25" si="11">(I7*I7)</f>
        <v>4.4999999999999991</v>
      </c>
      <c r="K7" s="37">
        <v>3</v>
      </c>
      <c r="L7" s="51">
        <f t="shared" ref="L7:L25" si="12">(K7+0.5)^0.5</f>
        <v>1.8708286933869707</v>
      </c>
      <c r="M7" s="34">
        <f t="shared" ref="M7:M25" si="13">(L7*L7)</f>
        <v>3.5</v>
      </c>
      <c r="N7" s="37">
        <v>3</v>
      </c>
      <c r="O7" s="51">
        <f t="shared" ref="O7:O25" si="14">(N7+0.5)^0.5</f>
        <v>1.8708286933869707</v>
      </c>
      <c r="P7" s="34">
        <f t="shared" ref="P7:P25" si="15">(O7*O7)</f>
        <v>3.5</v>
      </c>
      <c r="Q7" s="37">
        <v>3</v>
      </c>
      <c r="R7" s="51">
        <f t="shared" ref="R7:R25" si="16">(Q7+0.5)^0.5</f>
        <v>1.8708286933869707</v>
      </c>
      <c r="S7" s="34">
        <f t="shared" si="0"/>
        <v>3.5</v>
      </c>
      <c r="T7" s="38">
        <v>3</v>
      </c>
      <c r="U7" s="51">
        <f t="shared" ref="U7:U25" si="17">(T7+0.5)^0.5</f>
        <v>1.8708286933869707</v>
      </c>
      <c r="V7" s="34">
        <f t="shared" si="1"/>
        <v>3.5</v>
      </c>
      <c r="W7" s="37">
        <v>2</v>
      </c>
      <c r="X7" s="51">
        <f t="shared" ref="X7:X25" si="18">(W7+0.5)^0.5</f>
        <v>1.5811388300841898</v>
      </c>
      <c r="Y7" s="34">
        <f t="shared" ref="Y7:Y25" si="19">(X7*X7)</f>
        <v>2.5000000000000004</v>
      </c>
      <c r="Z7" s="45">
        <f t="shared" si="2"/>
        <v>28</v>
      </c>
      <c r="AA7" s="49">
        <f t="shared" si="3"/>
        <v>15.876189707015143</v>
      </c>
      <c r="AB7" s="35">
        <f t="shared" ref="AB7:AB25" si="20">(AA7*AA7)</f>
        <v>252.05339961313359</v>
      </c>
      <c r="AC7" s="40">
        <f t="shared" si="4"/>
        <v>3.5</v>
      </c>
      <c r="AD7" s="47">
        <f t="shared" si="5"/>
        <v>1.9845237133768929</v>
      </c>
    </row>
    <row r="8" spans="1:30">
      <c r="A8" s="33">
        <v>3</v>
      </c>
      <c r="B8" s="37">
        <v>5</v>
      </c>
      <c r="C8" s="51">
        <f t="shared" si="6"/>
        <v>2.3452078799117149</v>
      </c>
      <c r="D8" s="43">
        <f t="shared" si="7"/>
        <v>5.5</v>
      </c>
      <c r="E8" s="37">
        <v>5</v>
      </c>
      <c r="F8" s="51">
        <f t="shared" si="8"/>
        <v>2.3452078799117149</v>
      </c>
      <c r="G8" s="34">
        <f t="shared" si="9"/>
        <v>5.5</v>
      </c>
      <c r="H8" s="37">
        <v>4</v>
      </c>
      <c r="I8" s="51">
        <f t="shared" si="10"/>
        <v>2.1213203435596424</v>
      </c>
      <c r="J8" s="34">
        <f t="shared" si="11"/>
        <v>4.4999999999999991</v>
      </c>
      <c r="K8" s="37">
        <v>3</v>
      </c>
      <c r="L8" s="51">
        <f t="shared" si="12"/>
        <v>1.8708286933869707</v>
      </c>
      <c r="M8" s="34">
        <f t="shared" si="13"/>
        <v>3.5</v>
      </c>
      <c r="N8" s="37">
        <v>3</v>
      </c>
      <c r="O8" s="51">
        <f t="shared" si="14"/>
        <v>1.8708286933869707</v>
      </c>
      <c r="P8" s="34">
        <f t="shared" si="15"/>
        <v>3.5</v>
      </c>
      <c r="Q8" s="37">
        <v>3</v>
      </c>
      <c r="R8" s="51">
        <f t="shared" si="16"/>
        <v>1.8708286933869707</v>
      </c>
      <c r="S8" s="34">
        <f t="shared" si="0"/>
        <v>3.5</v>
      </c>
      <c r="T8" s="38">
        <v>2</v>
      </c>
      <c r="U8" s="51">
        <f t="shared" si="17"/>
        <v>1.5811388300841898</v>
      </c>
      <c r="V8" s="34">
        <f t="shared" si="1"/>
        <v>2.5000000000000004</v>
      </c>
      <c r="W8" s="37">
        <v>2</v>
      </c>
      <c r="X8" s="51">
        <f t="shared" si="18"/>
        <v>1.5811388300841898</v>
      </c>
      <c r="Y8" s="34">
        <f t="shared" si="19"/>
        <v>2.5000000000000004</v>
      </c>
      <c r="Z8" s="45">
        <f t="shared" si="2"/>
        <v>27</v>
      </c>
      <c r="AA8" s="49">
        <f t="shared" si="3"/>
        <v>15.586499843712362</v>
      </c>
      <c r="AB8" s="35">
        <f t="shared" si="20"/>
        <v>242.93897737804548</v>
      </c>
      <c r="AC8" s="40">
        <f t="shared" si="4"/>
        <v>3.375</v>
      </c>
      <c r="AD8" s="47">
        <f t="shared" si="5"/>
        <v>1.9483124804640453</v>
      </c>
    </row>
    <row r="9" spans="1:30">
      <c r="A9" s="33">
        <v>4</v>
      </c>
      <c r="B9" s="37">
        <v>6</v>
      </c>
      <c r="C9" s="51">
        <f t="shared" si="6"/>
        <v>2.5495097567963922</v>
      </c>
      <c r="D9" s="43">
        <f t="shared" si="7"/>
        <v>6.4999999999999991</v>
      </c>
      <c r="E9" s="37">
        <v>6</v>
      </c>
      <c r="F9" s="51">
        <f t="shared" si="8"/>
        <v>2.5495097567963922</v>
      </c>
      <c r="G9" s="34">
        <f t="shared" si="9"/>
        <v>6.4999999999999991</v>
      </c>
      <c r="H9" s="37">
        <v>4</v>
      </c>
      <c r="I9" s="51">
        <f t="shared" si="10"/>
        <v>2.1213203435596424</v>
      </c>
      <c r="J9" s="34">
        <f t="shared" si="11"/>
        <v>4.4999999999999991</v>
      </c>
      <c r="K9" s="37">
        <v>3</v>
      </c>
      <c r="L9" s="51">
        <f t="shared" si="12"/>
        <v>1.8708286933869707</v>
      </c>
      <c r="M9" s="34">
        <f t="shared" si="13"/>
        <v>3.5</v>
      </c>
      <c r="N9" s="37">
        <v>3</v>
      </c>
      <c r="O9" s="51">
        <f t="shared" si="14"/>
        <v>1.8708286933869707</v>
      </c>
      <c r="P9" s="34">
        <f t="shared" si="15"/>
        <v>3.5</v>
      </c>
      <c r="Q9" s="37">
        <v>2</v>
      </c>
      <c r="R9" s="51">
        <f t="shared" si="16"/>
        <v>1.5811388300841898</v>
      </c>
      <c r="S9" s="34">
        <f t="shared" si="0"/>
        <v>2.5000000000000004</v>
      </c>
      <c r="T9" s="38">
        <v>2</v>
      </c>
      <c r="U9" s="51">
        <f t="shared" si="17"/>
        <v>1.5811388300841898</v>
      </c>
      <c r="V9" s="34">
        <f t="shared" si="1"/>
        <v>2.5000000000000004</v>
      </c>
      <c r="W9" s="37">
        <v>3</v>
      </c>
      <c r="X9" s="51">
        <f t="shared" si="18"/>
        <v>1.8708286933869707</v>
      </c>
      <c r="Y9" s="34">
        <f t="shared" si="19"/>
        <v>3.5</v>
      </c>
      <c r="Z9" s="45">
        <f t="shared" si="2"/>
        <v>29</v>
      </c>
      <c r="AA9" s="49">
        <f t="shared" si="3"/>
        <v>15.995103597481716</v>
      </c>
      <c r="AB9" s="35">
        <f t="shared" si="20"/>
        <v>255.84333909417253</v>
      </c>
      <c r="AC9" s="40">
        <f t="shared" si="4"/>
        <v>3.625</v>
      </c>
      <c r="AD9" s="47">
        <f t="shared" si="5"/>
        <v>1.9993879496852145</v>
      </c>
    </row>
    <row r="10" spans="1:30">
      <c r="A10" s="33">
        <v>5</v>
      </c>
      <c r="B10" s="37">
        <v>3</v>
      </c>
      <c r="C10" s="51">
        <f t="shared" si="6"/>
        <v>1.8708286933869707</v>
      </c>
      <c r="D10" s="43">
        <f t="shared" si="7"/>
        <v>3.5</v>
      </c>
      <c r="E10" s="37">
        <v>2</v>
      </c>
      <c r="F10" s="51">
        <f t="shared" si="8"/>
        <v>1.5811388300841898</v>
      </c>
      <c r="G10" s="34">
        <f t="shared" si="9"/>
        <v>2.5000000000000004</v>
      </c>
      <c r="H10" s="37">
        <v>3</v>
      </c>
      <c r="I10" s="51">
        <f t="shared" si="10"/>
        <v>1.8708286933869707</v>
      </c>
      <c r="J10" s="34">
        <f t="shared" si="11"/>
        <v>3.5</v>
      </c>
      <c r="K10" s="37">
        <v>2</v>
      </c>
      <c r="L10" s="51">
        <f t="shared" si="12"/>
        <v>1.5811388300841898</v>
      </c>
      <c r="M10" s="34">
        <f t="shared" si="13"/>
        <v>2.5000000000000004</v>
      </c>
      <c r="N10" s="37">
        <v>3</v>
      </c>
      <c r="O10" s="51">
        <f t="shared" si="14"/>
        <v>1.8708286933869707</v>
      </c>
      <c r="P10" s="34">
        <f t="shared" si="15"/>
        <v>3.5</v>
      </c>
      <c r="Q10" s="37">
        <v>2</v>
      </c>
      <c r="R10" s="51">
        <f t="shared" si="16"/>
        <v>1.5811388300841898</v>
      </c>
      <c r="S10" s="34">
        <f t="shared" si="0"/>
        <v>2.5000000000000004</v>
      </c>
      <c r="T10" s="38">
        <v>3</v>
      </c>
      <c r="U10" s="51">
        <f t="shared" si="17"/>
        <v>1.8708286933869707</v>
      </c>
      <c r="V10" s="34">
        <f t="shared" si="1"/>
        <v>3.5</v>
      </c>
      <c r="W10" s="37">
        <v>2</v>
      </c>
      <c r="X10" s="51">
        <f t="shared" si="18"/>
        <v>1.5811388300841898</v>
      </c>
      <c r="Y10" s="34">
        <f t="shared" si="19"/>
        <v>2.5000000000000004</v>
      </c>
      <c r="Z10" s="45">
        <f t="shared" si="2"/>
        <v>20</v>
      </c>
      <c r="AA10" s="49">
        <f t="shared" si="3"/>
        <v>13.80787009388464</v>
      </c>
      <c r="AB10" s="35">
        <f t="shared" si="20"/>
        <v>190.65727652959382</v>
      </c>
      <c r="AC10" s="40">
        <f t="shared" si="4"/>
        <v>2.5</v>
      </c>
      <c r="AD10" s="47">
        <f t="shared" si="5"/>
        <v>1.72598376173558</v>
      </c>
    </row>
    <row r="11" spans="1:30">
      <c r="A11" s="33">
        <v>6</v>
      </c>
      <c r="B11" s="37">
        <v>6</v>
      </c>
      <c r="C11" s="51">
        <f t="shared" si="6"/>
        <v>2.5495097567963922</v>
      </c>
      <c r="D11" s="43">
        <f t="shared" si="7"/>
        <v>6.4999999999999991</v>
      </c>
      <c r="E11" s="37">
        <v>6</v>
      </c>
      <c r="F11" s="51">
        <f t="shared" si="8"/>
        <v>2.5495097567963922</v>
      </c>
      <c r="G11" s="34">
        <f t="shared" si="9"/>
        <v>6.4999999999999991</v>
      </c>
      <c r="H11" s="37">
        <v>3</v>
      </c>
      <c r="I11" s="51">
        <f t="shared" si="10"/>
        <v>1.8708286933869707</v>
      </c>
      <c r="J11" s="34">
        <f t="shared" si="11"/>
        <v>3.5</v>
      </c>
      <c r="K11" s="37">
        <v>4</v>
      </c>
      <c r="L11" s="51">
        <f t="shared" si="12"/>
        <v>2.1213203435596424</v>
      </c>
      <c r="M11" s="34">
        <f t="shared" si="13"/>
        <v>4.4999999999999991</v>
      </c>
      <c r="N11" s="37">
        <v>4</v>
      </c>
      <c r="O11" s="51">
        <f t="shared" si="14"/>
        <v>2.1213203435596424</v>
      </c>
      <c r="P11" s="34">
        <f t="shared" si="15"/>
        <v>4.4999999999999991</v>
      </c>
      <c r="Q11" s="37">
        <v>4</v>
      </c>
      <c r="R11" s="51">
        <f t="shared" si="16"/>
        <v>2.1213203435596424</v>
      </c>
      <c r="S11" s="34">
        <f t="shared" si="0"/>
        <v>4.4999999999999991</v>
      </c>
      <c r="T11" s="38">
        <v>3</v>
      </c>
      <c r="U11" s="51">
        <f t="shared" si="17"/>
        <v>1.8708286933869707</v>
      </c>
      <c r="V11" s="34">
        <f t="shared" si="1"/>
        <v>3.5</v>
      </c>
      <c r="W11" s="37">
        <v>2</v>
      </c>
      <c r="X11" s="51">
        <f t="shared" si="18"/>
        <v>1.5811388300841898</v>
      </c>
      <c r="Y11" s="34">
        <f t="shared" si="19"/>
        <v>2.5000000000000004</v>
      </c>
      <c r="Z11" s="45">
        <f t="shared" si="2"/>
        <v>32</v>
      </c>
      <c r="AA11" s="49">
        <f t="shared" si="3"/>
        <v>16.785776761129842</v>
      </c>
      <c r="AB11" s="35">
        <f t="shared" si="20"/>
        <v>281.76230147448666</v>
      </c>
      <c r="AC11" s="40">
        <f t="shared" si="4"/>
        <v>4</v>
      </c>
      <c r="AD11" s="47">
        <f t="shared" si="5"/>
        <v>2.0982220951412303</v>
      </c>
    </row>
    <row r="12" spans="1:30">
      <c r="A12" s="33">
        <v>7</v>
      </c>
      <c r="B12" s="37">
        <v>5</v>
      </c>
      <c r="C12" s="51">
        <f t="shared" si="6"/>
        <v>2.3452078799117149</v>
      </c>
      <c r="D12" s="43">
        <f t="shared" si="7"/>
        <v>5.5</v>
      </c>
      <c r="E12" s="37">
        <v>5</v>
      </c>
      <c r="F12" s="51">
        <f t="shared" si="8"/>
        <v>2.3452078799117149</v>
      </c>
      <c r="G12" s="34">
        <f t="shared" si="9"/>
        <v>5.5</v>
      </c>
      <c r="H12" s="37">
        <v>6</v>
      </c>
      <c r="I12" s="51">
        <f t="shared" si="10"/>
        <v>2.5495097567963922</v>
      </c>
      <c r="J12" s="34">
        <f t="shared" si="11"/>
        <v>6.4999999999999991</v>
      </c>
      <c r="K12" s="37">
        <v>4</v>
      </c>
      <c r="L12" s="51">
        <f t="shared" si="12"/>
        <v>2.1213203435596424</v>
      </c>
      <c r="M12" s="34">
        <f t="shared" si="13"/>
        <v>4.4999999999999991</v>
      </c>
      <c r="N12" s="37">
        <v>3</v>
      </c>
      <c r="O12" s="51">
        <f t="shared" si="14"/>
        <v>1.8708286933869707</v>
      </c>
      <c r="P12" s="34">
        <f t="shared" si="15"/>
        <v>3.5</v>
      </c>
      <c r="Q12" s="37">
        <v>1</v>
      </c>
      <c r="R12" s="51">
        <f t="shared" si="16"/>
        <v>1.2247448713915889</v>
      </c>
      <c r="S12" s="34">
        <f t="shared" si="0"/>
        <v>1.4999999999999998</v>
      </c>
      <c r="T12" s="38">
        <v>3</v>
      </c>
      <c r="U12" s="51">
        <f t="shared" si="17"/>
        <v>1.8708286933869707</v>
      </c>
      <c r="V12" s="34">
        <f t="shared" si="1"/>
        <v>3.5</v>
      </c>
      <c r="W12" s="37">
        <v>5</v>
      </c>
      <c r="X12" s="51">
        <f t="shared" si="18"/>
        <v>2.3452078799117149</v>
      </c>
      <c r="Y12" s="34">
        <f t="shared" si="19"/>
        <v>5.5</v>
      </c>
      <c r="Z12" s="45">
        <f t="shared" si="2"/>
        <v>32</v>
      </c>
      <c r="AA12" s="49">
        <f t="shared" si="3"/>
        <v>16.672855998256708</v>
      </c>
      <c r="AB12" s="35">
        <f t="shared" si="20"/>
        <v>277.98412713860466</v>
      </c>
      <c r="AC12" s="40">
        <f t="shared" si="4"/>
        <v>4</v>
      </c>
      <c r="AD12" s="47">
        <f t="shared" si="5"/>
        <v>2.0841069997820885</v>
      </c>
    </row>
    <row r="13" spans="1:30">
      <c r="A13" s="33">
        <v>8</v>
      </c>
      <c r="B13" s="37">
        <v>3</v>
      </c>
      <c r="C13" s="51">
        <f t="shared" si="6"/>
        <v>1.8708286933869707</v>
      </c>
      <c r="D13" s="43">
        <f t="shared" si="7"/>
        <v>3.5</v>
      </c>
      <c r="E13" s="37">
        <v>5</v>
      </c>
      <c r="F13" s="51">
        <f t="shared" si="8"/>
        <v>2.3452078799117149</v>
      </c>
      <c r="G13" s="34">
        <f t="shared" si="9"/>
        <v>5.5</v>
      </c>
      <c r="H13" s="37">
        <v>5</v>
      </c>
      <c r="I13" s="51">
        <f t="shared" si="10"/>
        <v>2.3452078799117149</v>
      </c>
      <c r="J13" s="34">
        <f t="shared" si="11"/>
        <v>5.5</v>
      </c>
      <c r="K13" s="37">
        <v>5</v>
      </c>
      <c r="L13" s="51">
        <f t="shared" si="12"/>
        <v>2.3452078799117149</v>
      </c>
      <c r="M13" s="34">
        <f t="shared" si="13"/>
        <v>5.5</v>
      </c>
      <c r="N13" s="37">
        <v>4</v>
      </c>
      <c r="O13" s="51">
        <f t="shared" si="14"/>
        <v>2.1213203435596424</v>
      </c>
      <c r="P13" s="34">
        <f t="shared" si="15"/>
        <v>4.4999999999999991</v>
      </c>
      <c r="Q13" s="37">
        <v>5</v>
      </c>
      <c r="R13" s="51">
        <f t="shared" si="16"/>
        <v>2.3452078799117149</v>
      </c>
      <c r="S13" s="34">
        <f t="shared" si="0"/>
        <v>5.5</v>
      </c>
      <c r="T13" s="38">
        <v>3</v>
      </c>
      <c r="U13" s="51">
        <f t="shared" si="17"/>
        <v>1.8708286933869707</v>
      </c>
      <c r="V13" s="34">
        <f t="shared" si="1"/>
        <v>3.5</v>
      </c>
      <c r="W13" s="37">
        <v>6</v>
      </c>
      <c r="X13" s="51">
        <f t="shared" si="18"/>
        <v>2.5495097567963922</v>
      </c>
      <c r="Y13" s="34">
        <f t="shared" si="19"/>
        <v>6.4999999999999991</v>
      </c>
      <c r="Z13" s="45">
        <f t="shared" si="2"/>
        <v>36</v>
      </c>
      <c r="AA13" s="49">
        <f t="shared" si="3"/>
        <v>17.793319006776837</v>
      </c>
      <c r="AB13" s="35">
        <f t="shared" si="20"/>
        <v>316.60220127692583</v>
      </c>
      <c r="AC13" s="40">
        <f t="shared" si="4"/>
        <v>4.5</v>
      </c>
      <c r="AD13" s="47">
        <f t="shared" si="5"/>
        <v>2.2241648758471046</v>
      </c>
    </row>
    <row r="14" spans="1:30">
      <c r="A14" s="33">
        <v>9</v>
      </c>
      <c r="B14" s="37">
        <v>5</v>
      </c>
      <c r="C14" s="51">
        <f t="shared" si="6"/>
        <v>2.3452078799117149</v>
      </c>
      <c r="D14" s="43">
        <f t="shared" si="7"/>
        <v>5.5</v>
      </c>
      <c r="E14" s="37">
        <v>6</v>
      </c>
      <c r="F14" s="51">
        <f t="shared" si="8"/>
        <v>2.5495097567963922</v>
      </c>
      <c r="G14" s="34">
        <f t="shared" si="9"/>
        <v>6.4999999999999991</v>
      </c>
      <c r="H14" s="37">
        <v>6</v>
      </c>
      <c r="I14" s="51">
        <f t="shared" si="10"/>
        <v>2.5495097567963922</v>
      </c>
      <c r="J14" s="34">
        <f t="shared" si="11"/>
        <v>6.4999999999999991</v>
      </c>
      <c r="K14" s="37">
        <v>6</v>
      </c>
      <c r="L14" s="51">
        <f t="shared" si="12"/>
        <v>2.5495097567963922</v>
      </c>
      <c r="M14" s="34">
        <f t="shared" si="13"/>
        <v>6.4999999999999991</v>
      </c>
      <c r="N14" s="37">
        <v>4</v>
      </c>
      <c r="O14" s="51">
        <f t="shared" si="14"/>
        <v>2.1213203435596424</v>
      </c>
      <c r="P14" s="34">
        <f t="shared" si="15"/>
        <v>4.4999999999999991</v>
      </c>
      <c r="Q14" s="37">
        <v>3</v>
      </c>
      <c r="R14" s="51">
        <f t="shared" si="16"/>
        <v>1.8708286933869707</v>
      </c>
      <c r="S14" s="34">
        <f t="shared" si="0"/>
        <v>3.5</v>
      </c>
      <c r="T14" s="38">
        <v>3</v>
      </c>
      <c r="U14" s="51">
        <f t="shared" si="17"/>
        <v>1.8708286933869707</v>
      </c>
      <c r="V14" s="34">
        <f t="shared" si="1"/>
        <v>3.5</v>
      </c>
      <c r="W14" s="37">
        <v>3</v>
      </c>
      <c r="X14" s="51">
        <f t="shared" si="18"/>
        <v>1.8708286933869707</v>
      </c>
      <c r="Y14" s="34">
        <f t="shared" si="19"/>
        <v>3.5</v>
      </c>
      <c r="Z14" s="45">
        <f t="shared" si="2"/>
        <v>36</v>
      </c>
      <c r="AA14" s="49">
        <f t="shared" si="3"/>
        <v>17.727543574021446</v>
      </c>
      <c r="AB14" s="35">
        <f t="shared" si="20"/>
        <v>314.26580116882906</v>
      </c>
      <c r="AC14" s="40">
        <f t="shared" si="4"/>
        <v>4.5</v>
      </c>
      <c r="AD14" s="47">
        <f t="shared" si="5"/>
        <v>2.2159429467526808</v>
      </c>
    </row>
    <row r="15" spans="1:30">
      <c r="A15" s="33">
        <v>10</v>
      </c>
      <c r="B15" s="37">
        <v>6</v>
      </c>
      <c r="C15" s="51">
        <f t="shared" si="6"/>
        <v>2.5495097567963922</v>
      </c>
      <c r="D15" s="43">
        <f t="shared" si="7"/>
        <v>6.4999999999999991</v>
      </c>
      <c r="E15" s="37">
        <v>6</v>
      </c>
      <c r="F15" s="51">
        <f t="shared" si="8"/>
        <v>2.5495097567963922</v>
      </c>
      <c r="G15" s="34">
        <f t="shared" si="9"/>
        <v>6.4999999999999991</v>
      </c>
      <c r="H15" s="37">
        <v>3</v>
      </c>
      <c r="I15" s="51">
        <f t="shared" si="10"/>
        <v>1.8708286933869707</v>
      </c>
      <c r="J15" s="34">
        <f t="shared" si="11"/>
        <v>3.5</v>
      </c>
      <c r="K15" s="37">
        <v>4</v>
      </c>
      <c r="L15" s="51">
        <f t="shared" si="12"/>
        <v>2.1213203435596424</v>
      </c>
      <c r="M15" s="34">
        <f t="shared" si="13"/>
        <v>4.4999999999999991</v>
      </c>
      <c r="N15" s="37">
        <v>4</v>
      </c>
      <c r="O15" s="51">
        <f t="shared" si="14"/>
        <v>2.1213203435596424</v>
      </c>
      <c r="P15" s="34">
        <f t="shared" si="15"/>
        <v>4.4999999999999991</v>
      </c>
      <c r="Q15" s="37">
        <v>4</v>
      </c>
      <c r="R15" s="51">
        <f t="shared" si="16"/>
        <v>2.1213203435596424</v>
      </c>
      <c r="S15" s="34">
        <f t="shared" si="0"/>
        <v>4.4999999999999991</v>
      </c>
      <c r="T15" s="38">
        <v>3</v>
      </c>
      <c r="U15" s="51">
        <f t="shared" si="17"/>
        <v>1.8708286933869707</v>
      </c>
      <c r="V15" s="34">
        <f t="shared" si="1"/>
        <v>3.5</v>
      </c>
      <c r="W15" s="37">
        <v>2</v>
      </c>
      <c r="X15" s="51">
        <f t="shared" si="18"/>
        <v>1.5811388300841898</v>
      </c>
      <c r="Y15" s="34">
        <f t="shared" si="19"/>
        <v>2.5000000000000004</v>
      </c>
      <c r="Z15" s="45">
        <f t="shared" si="2"/>
        <v>32</v>
      </c>
      <c r="AA15" s="49">
        <f t="shared" si="3"/>
        <v>16.785776761129842</v>
      </c>
      <c r="AB15" s="35">
        <f t="shared" si="20"/>
        <v>281.76230147448666</v>
      </c>
      <c r="AC15" s="40">
        <f t="shared" si="4"/>
        <v>4</v>
      </c>
      <c r="AD15" s="47">
        <f t="shared" si="5"/>
        <v>2.0982220951412303</v>
      </c>
    </row>
    <row r="16" spans="1:30">
      <c r="A16" s="33">
        <v>11</v>
      </c>
      <c r="B16" s="37">
        <v>3</v>
      </c>
      <c r="C16" s="51">
        <f t="shared" si="6"/>
        <v>1.8708286933869707</v>
      </c>
      <c r="D16" s="43">
        <f t="shared" si="7"/>
        <v>3.5</v>
      </c>
      <c r="E16" s="37">
        <v>4</v>
      </c>
      <c r="F16" s="51">
        <f t="shared" si="8"/>
        <v>2.1213203435596424</v>
      </c>
      <c r="G16" s="34">
        <f t="shared" si="9"/>
        <v>4.4999999999999991</v>
      </c>
      <c r="H16" s="37">
        <v>5</v>
      </c>
      <c r="I16" s="51">
        <f t="shared" si="10"/>
        <v>2.3452078799117149</v>
      </c>
      <c r="J16" s="34">
        <f t="shared" si="11"/>
        <v>5.5</v>
      </c>
      <c r="K16" s="37">
        <v>5</v>
      </c>
      <c r="L16" s="51">
        <f t="shared" si="12"/>
        <v>2.3452078799117149</v>
      </c>
      <c r="M16" s="34">
        <f t="shared" si="13"/>
        <v>5.5</v>
      </c>
      <c r="N16" s="37">
        <v>4</v>
      </c>
      <c r="O16" s="51">
        <f t="shared" si="14"/>
        <v>2.1213203435596424</v>
      </c>
      <c r="P16" s="34">
        <f t="shared" si="15"/>
        <v>4.4999999999999991</v>
      </c>
      <c r="Q16" s="37">
        <v>4</v>
      </c>
      <c r="R16" s="51">
        <f t="shared" si="16"/>
        <v>2.1213203435596424</v>
      </c>
      <c r="S16" s="34">
        <f t="shared" si="0"/>
        <v>4.4999999999999991</v>
      </c>
      <c r="T16" s="38" t="s">
        <v>38</v>
      </c>
      <c r="U16" s="51">
        <f t="shared" si="17"/>
        <v>2.3452078799117149</v>
      </c>
      <c r="V16" s="34">
        <f t="shared" si="1"/>
        <v>5.5</v>
      </c>
      <c r="W16" s="37">
        <v>5</v>
      </c>
      <c r="X16" s="51">
        <f t="shared" si="18"/>
        <v>2.3452078799117149</v>
      </c>
      <c r="Y16" s="34">
        <f t="shared" si="19"/>
        <v>5.5</v>
      </c>
      <c r="Z16" s="45">
        <f t="shared" si="2"/>
        <v>30</v>
      </c>
      <c r="AA16" s="49">
        <f t="shared" si="3"/>
        <v>17.615621243712756</v>
      </c>
      <c r="AB16" s="35">
        <f t="shared" si="20"/>
        <v>310.31011180194412</v>
      </c>
      <c r="AC16" s="40">
        <f t="shared" si="4"/>
        <v>4.2857142857142856</v>
      </c>
      <c r="AD16" s="47">
        <f t="shared" si="5"/>
        <v>2.2019526554640945</v>
      </c>
    </row>
    <row r="17" spans="1:30">
      <c r="A17" s="33">
        <v>12</v>
      </c>
      <c r="B17" s="37">
        <v>1</v>
      </c>
      <c r="C17" s="51">
        <f t="shared" si="6"/>
        <v>1.2247448713915889</v>
      </c>
      <c r="D17" s="43">
        <f t="shared" si="7"/>
        <v>1.4999999999999998</v>
      </c>
      <c r="E17" s="37">
        <v>4</v>
      </c>
      <c r="F17" s="51">
        <f t="shared" si="8"/>
        <v>2.1213203435596424</v>
      </c>
      <c r="G17" s="34">
        <f t="shared" si="9"/>
        <v>4.4999999999999991</v>
      </c>
      <c r="H17" s="37">
        <v>2</v>
      </c>
      <c r="I17" s="51">
        <f t="shared" si="10"/>
        <v>1.5811388300841898</v>
      </c>
      <c r="J17" s="34">
        <f t="shared" si="11"/>
        <v>2.5000000000000004</v>
      </c>
      <c r="K17" s="37">
        <v>5</v>
      </c>
      <c r="L17" s="51">
        <f t="shared" si="12"/>
        <v>2.3452078799117149</v>
      </c>
      <c r="M17" s="34">
        <f t="shared" si="13"/>
        <v>5.5</v>
      </c>
      <c r="N17" s="37">
        <v>2</v>
      </c>
      <c r="O17" s="51">
        <f t="shared" si="14"/>
        <v>1.5811388300841898</v>
      </c>
      <c r="P17" s="34">
        <f t="shared" si="15"/>
        <v>2.5000000000000004</v>
      </c>
      <c r="Q17" s="37">
        <v>4</v>
      </c>
      <c r="R17" s="51">
        <f t="shared" si="16"/>
        <v>2.1213203435596424</v>
      </c>
      <c r="S17" s="34">
        <f t="shared" si="0"/>
        <v>4.4999999999999991</v>
      </c>
      <c r="T17" s="38" t="s">
        <v>39</v>
      </c>
      <c r="U17" s="51">
        <f t="shared" si="17"/>
        <v>1.5811388300841898</v>
      </c>
      <c r="V17" s="34">
        <f t="shared" si="1"/>
        <v>2.5000000000000004</v>
      </c>
      <c r="W17" s="37">
        <v>2</v>
      </c>
      <c r="X17" s="51">
        <f t="shared" si="18"/>
        <v>1.5811388300841898</v>
      </c>
      <c r="Y17" s="34">
        <f t="shared" si="19"/>
        <v>2.5000000000000004</v>
      </c>
      <c r="Z17" s="45">
        <f t="shared" si="2"/>
        <v>20</v>
      </c>
      <c r="AA17" s="49">
        <f t="shared" si="3"/>
        <v>14.137148758759345</v>
      </c>
      <c r="AB17" s="35">
        <f t="shared" si="20"/>
        <v>199.85897502729088</v>
      </c>
      <c r="AC17" s="40">
        <f t="shared" si="4"/>
        <v>2.8571428571428572</v>
      </c>
      <c r="AD17" s="47">
        <f t="shared" si="5"/>
        <v>1.7671435948449181</v>
      </c>
    </row>
    <row r="18" spans="1:30">
      <c r="A18" s="33">
        <v>13</v>
      </c>
      <c r="B18" s="37">
        <v>3</v>
      </c>
      <c r="C18" s="51">
        <f t="shared" si="6"/>
        <v>1.8708286933869707</v>
      </c>
      <c r="D18" s="43">
        <f t="shared" si="7"/>
        <v>3.5</v>
      </c>
      <c r="E18" s="37">
        <v>1</v>
      </c>
      <c r="F18" s="51">
        <f t="shared" si="8"/>
        <v>1.2247448713915889</v>
      </c>
      <c r="G18" s="34">
        <f t="shared" si="9"/>
        <v>1.4999999999999998</v>
      </c>
      <c r="H18" s="37">
        <v>5</v>
      </c>
      <c r="I18" s="51">
        <f t="shared" si="10"/>
        <v>2.3452078799117149</v>
      </c>
      <c r="J18" s="34">
        <f t="shared" si="11"/>
        <v>5.5</v>
      </c>
      <c r="K18" s="37">
        <v>6</v>
      </c>
      <c r="L18" s="51">
        <f t="shared" si="12"/>
        <v>2.5495097567963922</v>
      </c>
      <c r="M18" s="34">
        <f t="shared" si="13"/>
        <v>6.4999999999999991</v>
      </c>
      <c r="N18" s="37">
        <v>1</v>
      </c>
      <c r="O18" s="51">
        <f t="shared" si="14"/>
        <v>1.2247448713915889</v>
      </c>
      <c r="P18" s="34">
        <f t="shared" si="15"/>
        <v>1.4999999999999998</v>
      </c>
      <c r="Q18" s="37">
        <v>4</v>
      </c>
      <c r="R18" s="51">
        <f t="shared" si="16"/>
        <v>2.1213203435596424</v>
      </c>
      <c r="S18" s="34">
        <f t="shared" si="0"/>
        <v>4.4999999999999991</v>
      </c>
      <c r="T18" s="38" t="s">
        <v>39</v>
      </c>
      <c r="U18" s="51">
        <f t="shared" si="17"/>
        <v>1.5811388300841898</v>
      </c>
      <c r="V18" s="34">
        <f t="shared" si="1"/>
        <v>2.5000000000000004</v>
      </c>
      <c r="W18" s="37">
        <v>2</v>
      </c>
      <c r="X18" s="51">
        <f t="shared" si="18"/>
        <v>1.5811388300841898</v>
      </c>
      <c r="Y18" s="34">
        <f t="shared" si="19"/>
        <v>2.5000000000000004</v>
      </c>
      <c r="Z18" s="45">
        <f t="shared" si="2"/>
        <v>22</v>
      </c>
      <c r="AA18" s="49">
        <f t="shared" si="3"/>
        <v>14.498634076606276</v>
      </c>
      <c r="AB18" s="35">
        <f t="shared" si="20"/>
        <v>210.21039008732873</v>
      </c>
      <c r="AC18" s="40">
        <f t="shared" si="4"/>
        <v>3.1428571428571428</v>
      </c>
      <c r="AD18" s="47">
        <f t="shared" si="5"/>
        <v>1.8123292595757845</v>
      </c>
    </row>
    <row r="19" spans="1:30">
      <c r="A19" s="33">
        <v>14</v>
      </c>
      <c r="B19" s="37">
        <v>1</v>
      </c>
      <c r="C19" s="51">
        <f t="shared" si="6"/>
        <v>1.2247448713915889</v>
      </c>
      <c r="D19" s="43">
        <f t="shared" si="7"/>
        <v>1.4999999999999998</v>
      </c>
      <c r="E19" s="37">
        <v>1</v>
      </c>
      <c r="F19" s="51">
        <f t="shared" si="8"/>
        <v>1.2247448713915889</v>
      </c>
      <c r="G19" s="34">
        <f t="shared" si="9"/>
        <v>1.4999999999999998</v>
      </c>
      <c r="H19" s="37">
        <v>3</v>
      </c>
      <c r="I19" s="51">
        <f t="shared" si="10"/>
        <v>1.8708286933869707</v>
      </c>
      <c r="J19" s="34">
        <f t="shared" si="11"/>
        <v>3.5</v>
      </c>
      <c r="K19" s="37">
        <v>4</v>
      </c>
      <c r="L19" s="51">
        <f t="shared" si="12"/>
        <v>2.1213203435596424</v>
      </c>
      <c r="M19" s="34">
        <f t="shared" si="13"/>
        <v>4.4999999999999991</v>
      </c>
      <c r="N19" s="37">
        <v>4</v>
      </c>
      <c r="O19" s="51">
        <f t="shared" si="14"/>
        <v>2.1213203435596424</v>
      </c>
      <c r="P19" s="34">
        <f t="shared" si="15"/>
        <v>4.4999999999999991</v>
      </c>
      <c r="Q19" s="37">
        <v>3</v>
      </c>
      <c r="R19" s="51">
        <f t="shared" si="16"/>
        <v>1.8708286933869707</v>
      </c>
      <c r="S19" s="34">
        <f t="shared" si="0"/>
        <v>3.5</v>
      </c>
      <c r="T19" s="38" t="s">
        <v>40</v>
      </c>
      <c r="U19" s="51">
        <f t="shared" si="17"/>
        <v>1.8708286933869707</v>
      </c>
      <c r="V19" s="34">
        <f t="shared" si="1"/>
        <v>3.5</v>
      </c>
      <c r="W19" s="37">
        <v>2</v>
      </c>
      <c r="X19" s="51">
        <f t="shared" si="18"/>
        <v>1.5811388300841898</v>
      </c>
      <c r="Y19" s="34">
        <f t="shared" si="19"/>
        <v>2.5000000000000004</v>
      </c>
      <c r="Z19" s="45">
        <f t="shared" si="2"/>
        <v>18</v>
      </c>
      <c r="AA19" s="49">
        <f t="shared" si="3"/>
        <v>13.885755340147563</v>
      </c>
      <c r="AB19" s="35">
        <f t="shared" si="20"/>
        <v>192.81420136643658</v>
      </c>
      <c r="AC19" s="40">
        <f t="shared" si="4"/>
        <v>2.5714285714285716</v>
      </c>
      <c r="AD19" s="47">
        <f t="shared" si="5"/>
        <v>1.7357194175184454</v>
      </c>
    </row>
    <row r="20" spans="1:30">
      <c r="A20" s="33">
        <v>15</v>
      </c>
      <c r="B20" s="37">
        <v>5</v>
      </c>
      <c r="C20" s="51">
        <f t="shared" si="6"/>
        <v>2.3452078799117149</v>
      </c>
      <c r="D20" s="43">
        <f t="shared" si="7"/>
        <v>5.5</v>
      </c>
      <c r="E20" s="37">
        <v>5</v>
      </c>
      <c r="F20" s="51">
        <f t="shared" si="8"/>
        <v>2.3452078799117149</v>
      </c>
      <c r="G20" s="34">
        <f t="shared" si="9"/>
        <v>5.5</v>
      </c>
      <c r="H20" s="37">
        <v>4</v>
      </c>
      <c r="I20" s="51">
        <f t="shared" si="10"/>
        <v>2.1213203435596424</v>
      </c>
      <c r="J20" s="34">
        <f t="shared" si="11"/>
        <v>4.4999999999999991</v>
      </c>
      <c r="K20" s="37">
        <v>4</v>
      </c>
      <c r="L20" s="51">
        <f t="shared" si="12"/>
        <v>2.1213203435596424</v>
      </c>
      <c r="M20" s="34">
        <f t="shared" si="13"/>
        <v>4.4999999999999991</v>
      </c>
      <c r="N20" s="37">
        <v>4</v>
      </c>
      <c r="O20" s="51">
        <f t="shared" si="14"/>
        <v>2.1213203435596424</v>
      </c>
      <c r="P20" s="34">
        <f t="shared" si="15"/>
        <v>4.4999999999999991</v>
      </c>
      <c r="Q20" s="37">
        <v>5</v>
      </c>
      <c r="R20" s="51">
        <f t="shared" si="16"/>
        <v>2.3452078799117149</v>
      </c>
      <c r="S20" s="34">
        <f t="shared" si="0"/>
        <v>5.5</v>
      </c>
      <c r="T20" s="38" t="s">
        <v>41</v>
      </c>
      <c r="U20" s="51">
        <f t="shared" si="17"/>
        <v>2.1213203435596424</v>
      </c>
      <c r="V20" s="34">
        <f t="shared" si="1"/>
        <v>4.4999999999999991</v>
      </c>
      <c r="W20" s="37">
        <v>3</v>
      </c>
      <c r="X20" s="51">
        <f t="shared" si="18"/>
        <v>1.8708286933869707</v>
      </c>
      <c r="Y20" s="34">
        <f t="shared" si="19"/>
        <v>3.5</v>
      </c>
      <c r="Z20" s="45">
        <f t="shared" si="2"/>
        <v>30</v>
      </c>
      <c r="AA20" s="49">
        <f t="shared" si="3"/>
        <v>17.391733707360686</v>
      </c>
      <c r="AB20" s="35">
        <f t="shared" si="20"/>
        <v>302.47240134774586</v>
      </c>
      <c r="AC20" s="40">
        <f t="shared" si="4"/>
        <v>4.2857142857142856</v>
      </c>
      <c r="AD20" s="47">
        <f t="shared" si="5"/>
        <v>2.1739667134200857</v>
      </c>
    </row>
    <row r="21" spans="1:30">
      <c r="A21" s="33">
        <v>16</v>
      </c>
      <c r="B21" s="37">
        <v>5</v>
      </c>
      <c r="C21" s="51">
        <f t="shared" si="6"/>
        <v>2.3452078799117149</v>
      </c>
      <c r="D21" s="43">
        <f t="shared" si="7"/>
        <v>5.5</v>
      </c>
      <c r="E21" s="37">
        <v>2</v>
      </c>
      <c r="F21" s="51">
        <f t="shared" si="8"/>
        <v>1.5811388300841898</v>
      </c>
      <c r="G21" s="34">
        <f t="shared" si="9"/>
        <v>2.5000000000000004</v>
      </c>
      <c r="H21" s="37">
        <v>2</v>
      </c>
      <c r="I21" s="51">
        <f t="shared" si="10"/>
        <v>1.5811388300841898</v>
      </c>
      <c r="J21" s="34">
        <f t="shared" si="11"/>
        <v>2.5000000000000004</v>
      </c>
      <c r="K21" s="37">
        <v>3</v>
      </c>
      <c r="L21" s="51">
        <f t="shared" si="12"/>
        <v>1.8708286933869707</v>
      </c>
      <c r="M21" s="34">
        <f t="shared" si="13"/>
        <v>3.5</v>
      </c>
      <c r="N21" s="37">
        <v>4</v>
      </c>
      <c r="O21" s="51">
        <f t="shared" si="14"/>
        <v>2.1213203435596424</v>
      </c>
      <c r="P21" s="34">
        <f t="shared" si="15"/>
        <v>4.4999999999999991</v>
      </c>
      <c r="Q21" s="37">
        <v>3</v>
      </c>
      <c r="R21" s="51">
        <f t="shared" si="16"/>
        <v>1.8708286933869707</v>
      </c>
      <c r="S21" s="34">
        <f t="shared" si="0"/>
        <v>3.5</v>
      </c>
      <c r="T21" s="38" t="s">
        <v>39</v>
      </c>
      <c r="U21" s="51">
        <f t="shared" si="17"/>
        <v>1.5811388300841898</v>
      </c>
      <c r="V21" s="34">
        <f t="shared" si="1"/>
        <v>2.5000000000000004</v>
      </c>
      <c r="W21" s="37">
        <v>1</v>
      </c>
      <c r="X21" s="51">
        <f t="shared" si="18"/>
        <v>1.2247448713915889</v>
      </c>
      <c r="Y21" s="34">
        <f t="shared" si="19"/>
        <v>1.4999999999999998</v>
      </c>
      <c r="Z21" s="45">
        <f t="shared" si="2"/>
        <v>20</v>
      </c>
      <c r="AA21" s="49">
        <f t="shared" si="3"/>
        <v>14.176346971889457</v>
      </c>
      <c r="AB21" s="35">
        <f t="shared" si="20"/>
        <v>200.96881346739937</v>
      </c>
      <c r="AC21" s="40">
        <f t="shared" si="4"/>
        <v>2.8571428571428572</v>
      </c>
      <c r="AD21" s="47">
        <f t="shared" si="5"/>
        <v>1.7720433714861821</v>
      </c>
    </row>
    <row r="22" spans="1:30">
      <c r="A22" s="33">
        <v>17</v>
      </c>
      <c r="B22" s="37">
        <v>2</v>
      </c>
      <c r="C22" s="51">
        <f t="shared" si="6"/>
        <v>1.5811388300841898</v>
      </c>
      <c r="D22" s="43">
        <f t="shared" si="7"/>
        <v>2.5000000000000004</v>
      </c>
      <c r="E22" s="37">
        <v>3</v>
      </c>
      <c r="F22" s="51">
        <f t="shared" si="8"/>
        <v>1.8708286933869707</v>
      </c>
      <c r="G22" s="34">
        <f t="shared" si="9"/>
        <v>3.5</v>
      </c>
      <c r="H22" s="37">
        <v>4</v>
      </c>
      <c r="I22" s="51">
        <f t="shared" si="10"/>
        <v>2.1213203435596424</v>
      </c>
      <c r="J22" s="34">
        <f t="shared" si="11"/>
        <v>4.4999999999999991</v>
      </c>
      <c r="K22" s="37">
        <v>3</v>
      </c>
      <c r="L22" s="51">
        <f t="shared" si="12"/>
        <v>1.8708286933869707</v>
      </c>
      <c r="M22" s="34">
        <f t="shared" si="13"/>
        <v>3.5</v>
      </c>
      <c r="N22" s="37">
        <v>3</v>
      </c>
      <c r="O22" s="51">
        <f t="shared" si="14"/>
        <v>1.8708286933869707</v>
      </c>
      <c r="P22" s="34">
        <f t="shared" si="15"/>
        <v>3.5</v>
      </c>
      <c r="Q22" s="37">
        <v>3</v>
      </c>
      <c r="R22" s="51">
        <f t="shared" si="16"/>
        <v>1.8708286933869707</v>
      </c>
      <c r="S22" s="34">
        <f t="shared" si="0"/>
        <v>3.5</v>
      </c>
      <c r="T22" s="38" t="s">
        <v>39</v>
      </c>
      <c r="U22" s="51">
        <f t="shared" si="17"/>
        <v>1.5811388300841898</v>
      </c>
      <c r="V22" s="34">
        <f t="shared" si="1"/>
        <v>2.5000000000000004</v>
      </c>
      <c r="W22" s="37">
        <v>3</v>
      </c>
      <c r="X22" s="51">
        <f t="shared" si="18"/>
        <v>1.8708286933869707</v>
      </c>
      <c r="Y22" s="34">
        <f t="shared" si="19"/>
        <v>3.5</v>
      </c>
      <c r="Z22" s="45">
        <f t="shared" si="2"/>
        <v>21</v>
      </c>
      <c r="AA22" s="49">
        <f t="shared" si="3"/>
        <v>14.637741470662874</v>
      </c>
      <c r="AB22" s="35">
        <f t="shared" si="20"/>
        <v>214.26347536196371</v>
      </c>
      <c r="AC22" s="40">
        <f t="shared" si="4"/>
        <v>3</v>
      </c>
      <c r="AD22" s="47">
        <f t="shared" si="5"/>
        <v>1.8297176838328593</v>
      </c>
    </row>
    <row r="23" spans="1:30">
      <c r="A23" s="33">
        <v>18</v>
      </c>
      <c r="B23" s="37">
        <v>2</v>
      </c>
      <c r="C23" s="51">
        <f t="shared" si="6"/>
        <v>1.5811388300841898</v>
      </c>
      <c r="D23" s="43">
        <f t="shared" si="7"/>
        <v>2.5000000000000004</v>
      </c>
      <c r="E23" s="37">
        <v>2</v>
      </c>
      <c r="F23" s="51">
        <f t="shared" si="8"/>
        <v>1.5811388300841898</v>
      </c>
      <c r="G23" s="34">
        <f t="shared" si="9"/>
        <v>2.5000000000000004</v>
      </c>
      <c r="H23" s="37">
        <v>4</v>
      </c>
      <c r="I23" s="51">
        <f t="shared" si="10"/>
        <v>2.1213203435596424</v>
      </c>
      <c r="J23" s="34">
        <f t="shared" si="11"/>
        <v>4.4999999999999991</v>
      </c>
      <c r="K23" s="37">
        <v>5</v>
      </c>
      <c r="L23" s="51">
        <f t="shared" si="12"/>
        <v>2.3452078799117149</v>
      </c>
      <c r="M23" s="34">
        <f t="shared" si="13"/>
        <v>5.5</v>
      </c>
      <c r="N23" s="37">
        <v>5</v>
      </c>
      <c r="O23" s="51">
        <f t="shared" si="14"/>
        <v>2.3452078799117149</v>
      </c>
      <c r="P23" s="34">
        <f t="shared" si="15"/>
        <v>5.5</v>
      </c>
      <c r="Q23" s="37">
        <v>5</v>
      </c>
      <c r="R23" s="51">
        <f t="shared" si="16"/>
        <v>2.3452078799117149</v>
      </c>
      <c r="S23" s="34">
        <f t="shared" si="0"/>
        <v>5.5</v>
      </c>
      <c r="T23" s="38" t="s">
        <v>38</v>
      </c>
      <c r="U23" s="51">
        <f t="shared" si="17"/>
        <v>2.3452078799117149</v>
      </c>
      <c r="V23" s="34">
        <f t="shared" si="1"/>
        <v>5.5</v>
      </c>
      <c r="W23" s="37">
        <v>3</v>
      </c>
      <c r="X23" s="51">
        <f t="shared" si="18"/>
        <v>1.8708286933869707</v>
      </c>
      <c r="Y23" s="34">
        <f t="shared" si="19"/>
        <v>3.5</v>
      </c>
      <c r="Z23" s="45">
        <f t="shared" si="2"/>
        <v>26</v>
      </c>
      <c r="AA23" s="49">
        <f t="shared" si="3"/>
        <v>16.535258216761854</v>
      </c>
      <c r="AB23" s="35">
        <f t="shared" si="20"/>
        <v>273.41476429499039</v>
      </c>
      <c r="AC23" s="40">
        <f t="shared" si="4"/>
        <v>3.7142857142857144</v>
      </c>
      <c r="AD23" s="47">
        <f t="shared" si="5"/>
        <v>2.0669072770952317</v>
      </c>
    </row>
    <row r="24" spans="1:30">
      <c r="A24" s="33">
        <v>19</v>
      </c>
      <c r="B24" s="37">
        <v>3</v>
      </c>
      <c r="C24" s="51">
        <f t="shared" si="6"/>
        <v>1.8708286933869707</v>
      </c>
      <c r="D24" s="43">
        <f t="shared" si="7"/>
        <v>3.5</v>
      </c>
      <c r="E24" s="37">
        <v>5</v>
      </c>
      <c r="F24" s="51">
        <f t="shared" si="8"/>
        <v>2.3452078799117149</v>
      </c>
      <c r="G24" s="34">
        <f t="shared" si="9"/>
        <v>5.5</v>
      </c>
      <c r="H24" s="37">
        <v>4</v>
      </c>
      <c r="I24" s="51">
        <f t="shared" si="10"/>
        <v>2.1213203435596424</v>
      </c>
      <c r="J24" s="34">
        <f t="shared" si="11"/>
        <v>4.4999999999999991</v>
      </c>
      <c r="K24" s="37">
        <v>4</v>
      </c>
      <c r="L24" s="51">
        <f t="shared" si="12"/>
        <v>2.1213203435596424</v>
      </c>
      <c r="M24" s="34">
        <f t="shared" si="13"/>
        <v>4.4999999999999991</v>
      </c>
      <c r="N24" s="37">
        <v>4</v>
      </c>
      <c r="O24" s="51">
        <f t="shared" si="14"/>
        <v>2.1213203435596424</v>
      </c>
      <c r="P24" s="34">
        <f t="shared" si="15"/>
        <v>4.4999999999999991</v>
      </c>
      <c r="Q24" s="37">
        <v>5</v>
      </c>
      <c r="R24" s="51">
        <f t="shared" si="16"/>
        <v>2.3452078799117149</v>
      </c>
      <c r="S24" s="34">
        <f t="shared" si="0"/>
        <v>5.5</v>
      </c>
      <c r="T24" s="38" t="s">
        <v>41</v>
      </c>
      <c r="U24" s="51">
        <f t="shared" si="17"/>
        <v>2.1213203435596424</v>
      </c>
      <c r="V24" s="34">
        <f t="shared" si="1"/>
        <v>4.4999999999999991</v>
      </c>
      <c r="W24" s="37">
        <v>3</v>
      </c>
      <c r="X24" s="51">
        <f t="shared" si="18"/>
        <v>1.8708286933869707</v>
      </c>
      <c r="Y24" s="34">
        <f t="shared" si="19"/>
        <v>3.5</v>
      </c>
      <c r="Z24" s="45">
        <f t="shared" si="2"/>
        <v>28</v>
      </c>
      <c r="AA24" s="49">
        <f t="shared" si="3"/>
        <v>16.917354520835939</v>
      </c>
      <c r="AB24" s="35">
        <f t="shared" si="20"/>
        <v>286.19688398364821</v>
      </c>
      <c r="AC24" s="40">
        <f t="shared" si="4"/>
        <v>4</v>
      </c>
      <c r="AD24" s="47">
        <f t="shared" si="5"/>
        <v>2.1146693151044924</v>
      </c>
    </row>
    <row r="25" spans="1:30">
      <c r="A25" s="33">
        <v>20</v>
      </c>
      <c r="B25" s="37">
        <v>1</v>
      </c>
      <c r="C25" s="51">
        <f t="shared" si="6"/>
        <v>1.2247448713915889</v>
      </c>
      <c r="D25" s="43">
        <f t="shared" si="7"/>
        <v>1.4999999999999998</v>
      </c>
      <c r="E25" s="37">
        <v>4</v>
      </c>
      <c r="F25" s="51">
        <f t="shared" si="8"/>
        <v>2.1213203435596424</v>
      </c>
      <c r="G25" s="34">
        <f t="shared" si="9"/>
        <v>4.4999999999999991</v>
      </c>
      <c r="H25" s="37">
        <v>2</v>
      </c>
      <c r="I25" s="51">
        <f t="shared" si="10"/>
        <v>1.5811388300841898</v>
      </c>
      <c r="J25" s="34">
        <f t="shared" si="11"/>
        <v>2.5000000000000004</v>
      </c>
      <c r="K25" s="37">
        <v>5</v>
      </c>
      <c r="L25" s="51">
        <f t="shared" si="12"/>
        <v>2.3452078799117149</v>
      </c>
      <c r="M25" s="34">
        <f t="shared" si="13"/>
        <v>5.5</v>
      </c>
      <c r="N25" s="37">
        <v>2</v>
      </c>
      <c r="O25" s="51">
        <f t="shared" si="14"/>
        <v>1.5811388300841898</v>
      </c>
      <c r="P25" s="34">
        <f t="shared" si="15"/>
        <v>2.5000000000000004</v>
      </c>
      <c r="Q25" s="37">
        <v>4</v>
      </c>
      <c r="R25" s="51">
        <f t="shared" si="16"/>
        <v>2.1213203435596424</v>
      </c>
      <c r="S25" s="34">
        <f t="shared" si="0"/>
        <v>4.4999999999999991</v>
      </c>
      <c r="T25" s="38" t="s">
        <v>39</v>
      </c>
      <c r="U25" s="51">
        <f t="shared" si="17"/>
        <v>1.5811388300841898</v>
      </c>
      <c r="V25" s="34">
        <f t="shared" si="1"/>
        <v>2.5000000000000004</v>
      </c>
      <c r="W25" s="37">
        <v>2</v>
      </c>
      <c r="X25" s="51">
        <f t="shared" si="18"/>
        <v>1.5811388300841898</v>
      </c>
      <c r="Y25" s="34">
        <f t="shared" si="19"/>
        <v>2.5000000000000004</v>
      </c>
      <c r="Z25" s="45">
        <f t="shared" si="2"/>
        <v>20</v>
      </c>
      <c r="AA25" s="49">
        <f t="shared" si="3"/>
        <v>14.137148758759345</v>
      </c>
      <c r="AB25" s="35">
        <f t="shared" si="20"/>
        <v>199.85897502729088</v>
      </c>
      <c r="AC25" s="40">
        <f t="shared" si="4"/>
        <v>2.8571428571428572</v>
      </c>
      <c r="AD25" s="47">
        <f t="shared" si="5"/>
        <v>1.7671435948449181</v>
      </c>
    </row>
    <row r="26" spans="1:30">
      <c r="A26" s="52" t="s">
        <v>23</v>
      </c>
      <c r="B26" s="52">
        <f>SUM(B6:B25)</f>
        <v>74</v>
      </c>
      <c r="C26" s="52">
        <f t="shared" ref="C26:AD26" si="21">SUM(C6:C25)</f>
        <v>40.031752634697114</v>
      </c>
      <c r="D26" s="52">
        <f t="shared" si="21"/>
        <v>84</v>
      </c>
      <c r="E26" s="52">
        <f t="shared" si="21"/>
        <v>82</v>
      </c>
      <c r="F26" s="52">
        <f t="shared" si="21"/>
        <v>42.042190143669224</v>
      </c>
      <c r="G26" s="52">
        <f t="shared" si="21"/>
        <v>92</v>
      </c>
      <c r="H26" s="52">
        <f t="shared" si="21"/>
        <v>78</v>
      </c>
      <c r="I26" s="52">
        <f t="shared" si="21"/>
        <v>41.555824701957611</v>
      </c>
      <c r="J26" s="52">
        <f t="shared" si="21"/>
        <v>88</v>
      </c>
      <c r="K26" s="52">
        <f t="shared" si="21"/>
        <v>81</v>
      </c>
      <c r="L26" s="52">
        <f t="shared" si="21"/>
        <v>42.359091964915223</v>
      </c>
      <c r="M26" s="52">
        <f t="shared" si="21"/>
        <v>91</v>
      </c>
      <c r="N26" s="52">
        <f t="shared" si="21"/>
        <v>66</v>
      </c>
      <c r="O26" s="52">
        <f t="shared" si="21"/>
        <v>38.630224493914476</v>
      </c>
      <c r="P26" s="52">
        <f t="shared" si="21"/>
        <v>76</v>
      </c>
      <c r="Q26" s="52">
        <f t="shared" si="21"/>
        <v>69</v>
      </c>
      <c r="R26" s="52">
        <f t="shared" si="21"/>
        <v>39.301887102970696</v>
      </c>
      <c r="S26" s="52">
        <f t="shared" si="21"/>
        <v>79</v>
      </c>
      <c r="T26" s="52">
        <f t="shared" si="21"/>
        <v>27</v>
      </c>
      <c r="U26" s="52">
        <f t="shared" si="21"/>
        <v>36.548796634712005</v>
      </c>
      <c r="V26" s="52">
        <f t="shared" si="21"/>
        <v>68</v>
      </c>
      <c r="W26" s="52">
        <f t="shared" si="21"/>
        <v>56</v>
      </c>
      <c r="X26" s="52">
        <f t="shared" si="21"/>
        <v>35.790720712477913</v>
      </c>
      <c r="Y26" s="52">
        <f t="shared" si="21"/>
        <v>66</v>
      </c>
      <c r="Z26" s="52">
        <f t="shared" si="21"/>
        <v>533</v>
      </c>
      <c r="AA26" s="52">
        <f t="shared" si="21"/>
        <v>316.26048838931422</v>
      </c>
      <c r="AB26" s="52">
        <f t="shared" si="21"/>
        <v>5038.2311124910748</v>
      </c>
      <c r="AC26" s="52">
        <f t="shared" si="21"/>
        <v>70.821428571428569</v>
      </c>
      <c r="AD26" s="52">
        <f t="shared" si="21"/>
        <v>39.532561048664277</v>
      </c>
    </row>
    <row r="27" spans="1:30">
      <c r="A27" s="53" t="s">
        <v>29</v>
      </c>
      <c r="B27" s="54">
        <f>AVERAGE(B6:B25)</f>
        <v>3.7</v>
      </c>
      <c r="C27" s="54">
        <f t="shared" ref="C27:AD27" si="22">AVERAGE(C6:C25)</f>
        <v>2.0015876317348558</v>
      </c>
      <c r="D27" s="54">
        <f t="shared" si="22"/>
        <v>4.2</v>
      </c>
      <c r="E27" s="54">
        <f t="shared" si="22"/>
        <v>4.0999999999999996</v>
      </c>
      <c r="F27" s="54">
        <f t="shared" si="22"/>
        <v>2.102109507183461</v>
      </c>
      <c r="G27" s="54">
        <f t="shared" si="22"/>
        <v>4.5999999999999996</v>
      </c>
      <c r="H27" s="54">
        <f t="shared" si="22"/>
        <v>3.9</v>
      </c>
      <c r="I27" s="54">
        <f t="shared" si="22"/>
        <v>2.0777912350978807</v>
      </c>
      <c r="J27" s="54">
        <f t="shared" si="22"/>
        <v>4.4000000000000004</v>
      </c>
      <c r="K27" s="54">
        <f t="shared" si="22"/>
        <v>4.05</v>
      </c>
      <c r="L27" s="54">
        <f t="shared" si="22"/>
        <v>2.117954598245761</v>
      </c>
      <c r="M27" s="54">
        <f t="shared" si="22"/>
        <v>4.55</v>
      </c>
      <c r="N27" s="54">
        <f t="shared" si="22"/>
        <v>3.3</v>
      </c>
      <c r="O27" s="54">
        <f t="shared" si="22"/>
        <v>1.9315112246957238</v>
      </c>
      <c r="P27" s="54">
        <f t="shared" si="22"/>
        <v>3.8</v>
      </c>
      <c r="Q27" s="54">
        <f t="shared" si="22"/>
        <v>3.45</v>
      </c>
      <c r="R27" s="54">
        <f t="shared" si="22"/>
        <v>1.9650943551485347</v>
      </c>
      <c r="S27" s="54">
        <f t="shared" si="22"/>
        <v>3.95</v>
      </c>
      <c r="T27" s="54">
        <f t="shared" si="22"/>
        <v>2.7</v>
      </c>
      <c r="U27" s="54">
        <f t="shared" si="22"/>
        <v>1.8274398317356002</v>
      </c>
      <c r="V27" s="54">
        <f t="shared" si="22"/>
        <v>3.4</v>
      </c>
      <c r="W27" s="54">
        <f t="shared" si="22"/>
        <v>2.8</v>
      </c>
      <c r="X27" s="54">
        <f t="shared" si="22"/>
        <v>1.7895360356238956</v>
      </c>
      <c r="Y27" s="54">
        <f t="shared" si="22"/>
        <v>3.3</v>
      </c>
      <c r="Z27" s="54">
        <f t="shared" si="22"/>
        <v>26.65</v>
      </c>
      <c r="AA27" s="54">
        <f t="shared" si="22"/>
        <v>15.813024419465711</v>
      </c>
      <c r="AB27" s="54">
        <f t="shared" si="22"/>
        <v>251.91155562455373</v>
      </c>
      <c r="AC27" s="54">
        <f t="shared" si="22"/>
        <v>3.5410714285714286</v>
      </c>
      <c r="AD27" s="54">
        <f t="shared" si="22"/>
        <v>1.9766280524332138</v>
      </c>
    </row>
    <row r="30" spans="1:30">
      <c r="A30" s="119" t="s">
        <v>20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</row>
    <row r="31" spans="1:30">
      <c r="A31" s="121" t="s">
        <v>21</v>
      </c>
      <c r="B31" s="122" t="s">
        <v>22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24" t="s">
        <v>23</v>
      </c>
      <c r="AA31" s="141"/>
      <c r="AB31" s="141"/>
      <c r="AC31" s="171" t="s">
        <v>24</v>
      </c>
      <c r="AD31" s="171"/>
    </row>
    <row r="32" spans="1:30">
      <c r="A32" s="121"/>
      <c r="B32" s="126" t="s">
        <v>30</v>
      </c>
      <c r="C32" s="126"/>
      <c r="D32" s="126"/>
      <c r="E32" s="128" t="s">
        <v>31</v>
      </c>
      <c r="F32" s="128"/>
      <c r="G32" s="128"/>
      <c r="H32" s="128" t="s">
        <v>32</v>
      </c>
      <c r="I32" s="128"/>
      <c r="J32" s="128"/>
      <c r="K32" s="128" t="s">
        <v>33</v>
      </c>
      <c r="L32" s="128"/>
      <c r="M32" s="128"/>
      <c r="N32" s="128" t="s">
        <v>34</v>
      </c>
      <c r="O32" s="128"/>
      <c r="P32" s="128"/>
      <c r="Q32" s="128" t="s">
        <v>35</v>
      </c>
      <c r="R32" s="141"/>
      <c r="S32" s="141"/>
      <c r="T32" s="128" t="s">
        <v>36</v>
      </c>
      <c r="U32" s="141"/>
      <c r="V32" s="141"/>
      <c r="W32" s="128" t="s">
        <v>37</v>
      </c>
      <c r="X32" s="141"/>
      <c r="Y32" s="141"/>
      <c r="Z32" s="141"/>
      <c r="AA32" s="141"/>
      <c r="AB32" s="141"/>
      <c r="AC32" s="171"/>
      <c r="AD32" s="171"/>
    </row>
    <row r="33" spans="1:30">
      <c r="A33" s="55" t="s">
        <v>25</v>
      </c>
      <c r="B33" s="36" t="s">
        <v>26</v>
      </c>
      <c r="C33" s="50" t="s">
        <v>27</v>
      </c>
      <c r="D33" s="42" t="s">
        <v>28</v>
      </c>
      <c r="E33" s="36" t="s">
        <v>26</v>
      </c>
      <c r="F33" s="50" t="s">
        <v>27</v>
      </c>
      <c r="G33" s="32" t="s">
        <v>28</v>
      </c>
      <c r="H33" s="36" t="s">
        <v>26</v>
      </c>
      <c r="I33" s="50" t="s">
        <v>27</v>
      </c>
      <c r="J33" s="32" t="s">
        <v>28</v>
      </c>
      <c r="K33" s="36" t="s">
        <v>26</v>
      </c>
      <c r="L33" s="50" t="s">
        <v>27</v>
      </c>
      <c r="M33" s="32" t="s">
        <v>28</v>
      </c>
      <c r="N33" s="36" t="s">
        <v>26</v>
      </c>
      <c r="O33" s="50" t="s">
        <v>27</v>
      </c>
      <c r="P33" s="32" t="s">
        <v>28</v>
      </c>
      <c r="Q33" s="36" t="s">
        <v>26</v>
      </c>
      <c r="R33" s="50" t="s">
        <v>27</v>
      </c>
      <c r="S33" s="32" t="s">
        <v>28</v>
      </c>
      <c r="T33" s="36" t="s">
        <v>26</v>
      </c>
      <c r="U33" s="50" t="s">
        <v>27</v>
      </c>
      <c r="V33" s="32" t="s">
        <v>28</v>
      </c>
      <c r="W33" s="36" t="s">
        <v>26</v>
      </c>
      <c r="X33" s="50" t="s">
        <v>27</v>
      </c>
      <c r="Y33" s="32" t="s">
        <v>28</v>
      </c>
      <c r="Z33" s="44" t="s">
        <v>26</v>
      </c>
      <c r="AA33" s="48" t="s">
        <v>27</v>
      </c>
      <c r="AB33" s="32" t="s">
        <v>28</v>
      </c>
      <c r="AC33" s="39" t="s">
        <v>26</v>
      </c>
      <c r="AD33" s="46" t="s">
        <v>27</v>
      </c>
    </row>
    <row r="34" spans="1:30">
      <c r="A34" s="33">
        <v>1</v>
      </c>
      <c r="B34" s="36">
        <v>2</v>
      </c>
      <c r="C34" s="51">
        <f>(B34+0.5)^0.5</f>
        <v>1.5811388300841898</v>
      </c>
      <c r="D34" s="43">
        <f>(C34*C34)</f>
        <v>2.5000000000000004</v>
      </c>
      <c r="E34" s="37">
        <v>3</v>
      </c>
      <c r="F34" s="51">
        <f>(E34+0.5)^0.5</f>
        <v>1.8708286933869707</v>
      </c>
      <c r="G34" s="34">
        <f>(F34*F34)</f>
        <v>3.5</v>
      </c>
      <c r="H34" s="37">
        <v>5</v>
      </c>
      <c r="I34" s="51">
        <f>(H34+0.5)^0.5</f>
        <v>2.3452078799117149</v>
      </c>
      <c r="J34" s="34">
        <f>(I34*I34)</f>
        <v>5.5</v>
      </c>
      <c r="K34" s="37">
        <v>6</v>
      </c>
      <c r="L34" s="51">
        <f>(K34+0.5)^0.5</f>
        <v>2.5495097567963922</v>
      </c>
      <c r="M34" s="34">
        <f>(L34*L34)</f>
        <v>6.4999999999999991</v>
      </c>
      <c r="N34" s="37">
        <v>4</v>
      </c>
      <c r="O34" s="51">
        <f>(N34+0.5)^0.5</f>
        <v>2.1213203435596424</v>
      </c>
      <c r="P34" s="34">
        <f>(O34*O34)</f>
        <v>4.4999999999999991</v>
      </c>
      <c r="Q34" s="37">
        <v>4</v>
      </c>
      <c r="R34" s="51">
        <f>(Q34+0.5)^0.5</f>
        <v>2.1213203435596424</v>
      </c>
      <c r="S34" s="34">
        <f t="shared" ref="S34:S53" si="23">(R34*R34)</f>
        <v>4.4999999999999991</v>
      </c>
      <c r="T34" s="38">
        <v>3</v>
      </c>
      <c r="U34" s="51">
        <f>(T34+0.5)^0.5</f>
        <v>1.8708286933869707</v>
      </c>
      <c r="V34" s="34">
        <f t="shared" ref="V34:V53" si="24">(U34*U34)</f>
        <v>3.5</v>
      </c>
      <c r="W34" s="37">
        <v>3</v>
      </c>
      <c r="X34" s="51">
        <f>(W34+0.5)^0.5</f>
        <v>1.8708286933869707</v>
      </c>
      <c r="Y34" s="34">
        <f>(X34*X34)</f>
        <v>3.5</v>
      </c>
      <c r="Z34" s="45">
        <f t="shared" ref="Z34:Z53" si="25">SUM(B34,E34,H34,K34,N34,Q34,T34,W34)</f>
        <v>30</v>
      </c>
      <c r="AA34" s="49">
        <f t="shared" ref="AA34:AA53" si="26">SUM(C34,F34,I34,L34,O34,R34,U34,X34,)</f>
        <v>16.330983234072491</v>
      </c>
      <c r="AB34" s="35">
        <f>(AA34*AA34)</f>
        <v>266.70101339155678</v>
      </c>
      <c r="AC34" s="40">
        <f t="shared" ref="AC34:AC53" si="27">AVERAGE(B34,E34,H34,K34,N34,Q34,T34,W34)</f>
        <v>3.75</v>
      </c>
      <c r="AD34" s="47">
        <f t="shared" ref="AD34:AD53" si="28">AVERAGE(C34,F34,I34,L34,O34,R34,U34,X34)</f>
        <v>2.0413729042590614</v>
      </c>
    </row>
    <row r="35" spans="1:30">
      <c r="A35" s="33">
        <v>2</v>
      </c>
      <c r="B35" s="37">
        <v>6</v>
      </c>
      <c r="C35" s="51">
        <f t="shared" ref="C35:C53" si="29">(B35+0.5)^0.5</f>
        <v>2.5495097567963922</v>
      </c>
      <c r="D35" s="43">
        <f t="shared" ref="D35:D53" si="30">(C35*C35)</f>
        <v>6.4999999999999991</v>
      </c>
      <c r="E35" s="37">
        <v>6</v>
      </c>
      <c r="F35" s="51">
        <f t="shared" ref="F35:F53" si="31">(E35+0.5)^0.5</f>
        <v>2.5495097567963922</v>
      </c>
      <c r="G35" s="34">
        <f t="shared" ref="G35:G53" si="32">(F35*F35)</f>
        <v>6.4999999999999991</v>
      </c>
      <c r="H35" s="37">
        <v>4</v>
      </c>
      <c r="I35" s="51">
        <f t="shared" ref="I35:I53" si="33">(H35+0.5)^0.5</f>
        <v>2.1213203435596424</v>
      </c>
      <c r="J35" s="34">
        <f t="shared" ref="J35:J53" si="34">(I35*I35)</f>
        <v>4.4999999999999991</v>
      </c>
      <c r="K35" s="37">
        <v>3</v>
      </c>
      <c r="L35" s="51">
        <f t="shared" ref="L35:L53" si="35">(K35+0.5)^0.5</f>
        <v>1.8708286933869707</v>
      </c>
      <c r="M35" s="34">
        <f t="shared" ref="M35:M53" si="36">(L35*L35)</f>
        <v>3.5</v>
      </c>
      <c r="N35" s="37">
        <v>3</v>
      </c>
      <c r="O35" s="51">
        <f t="shared" ref="O35:O53" si="37">(N35+0.5)^0.5</f>
        <v>1.8708286933869707</v>
      </c>
      <c r="P35" s="34">
        <f t="shared" ref="P35:P53" si="38">(O35*O35)</f>
        <v>3.5</v>
      </c>
      <c r="Q35" s="37">
        <v>2</v>
      </c>
      <c r="R35" s="51">
        <f t="shared" ref="R35:R53" si="39">(Q35+0.5)^0.5</f>
        <v>1.5811388300841898</v>
      </c>
      <c r="S35" s="34">
        <f t="shared" si="23"/>
        <v>2.5000000000000004</v>
      </c>
      <c r="T35" s="38">
        <v>2</v>
      </c>
      <c r="U35" s="51">
        <f t="shared" ref="U35:U53" si="40">(T35+0.5)^0.5</f>
        <v>1.5811388300841898</v>
      </c>
      <c r="V35" s="34">
        <f t="shared" si="24"/>
        <v>2.5000000000000004</v>
      </c>
      <c r="W35" s="37">
        <v>2</v>
      </c>
      <c r="X35" s="51">
        <f t="shared" ref="X35:X53" si="41">(W35+0.5)^0.5</f>
        <v>1.5811388300841898</v>
      </c>
      <c r="Y35" s="34">
        <f t="shared" ref="Y35:Y53" si="42">(X35*X35)</f>
        <v>2.5000000000000004</v>
      </c>
      <c r="Z35" s="45">
        <f t="shared" si="25"/>
        <v>28</v>
      </c>
      <c r="AA35" s="49">
        <f t="shared" si="26"/>
        <v>15.705413734178935</v>
      </c>
      <c r="AB35" s="35">
        <f t="shared" ref="AB35:AB53" si="43">(AA35*AA35)</f>
        <v>246.6600205617363</v>
      </c>
      <c r="AC35" s="40">
        <f t="shared" si="27"/>
        <v>3.5</v>
      </c>
      <c r="AD35" s="47">
        <f t="shared" si="28"/>
        <v>1.9631767167723668</v>
      </c>
    </row>
    <row r="36" spans="1:30">
      <c r="A36" s="33">
        <v>3</v>
      </c>
      <c r="B36" s="37">
        <v>1</v>
      </c>
      <c r="C36" s="51">
        <f t="shared" si="29"/>
        <v>1.2247448713915889</v>
      </c>
      <c r="D36" s="43">
        <f t="shared" si="30"/>
        <v>1.4999999999999998</v>
      </c>
      <c r="E36" s="37">
        <v>2</v>
      </c>
      <c r="F36" s="51">
        <f t="shared" si="31"/>
        <v>1.5811388300841898</v>
      </c>
      <c r="G36" s="34">
        <f t="shared" si="32"/>
        <v>2.5000000000000004</v>
      </c>
      <c r="H36" s="37">
        <v>3</v>
      </c>
      <c r="I36" s="51">
        <f t="shared" si="33"/>
        <v>1.8708286933869707</v>
      </c>
      <c r="J36" s="34">
        <f t="shared" si="34"/>
        <v>3.5</v>
      </c>
      <c r="K36" s="37">
        <v>5</v>
      </c>
      <c r="L36" s="51">
        <f t="shared" si="35"/>
        <v>2.3452078799117149</v>
      </c>
      <c r="M36" s="34">
        <f t="shared" si="36"/>
        <v>5.5</v>
      </c>
      <c r="N36" s="37">
        <v>4</v>
      </c>
      <c r="O36" s="51">
        <f t="shared" si="37"/>
        <v>2.1213203435596424</v>
      </c>
      <c r="P36" s="34">
        <f t="shared" si="38"/>
        <v>4.4999999999999991</v>
      </c>
      <c r="Q36" s="37">
        <v>4</v>
      </c>
      <c r="R36" s="51">
        <f t="shared" si="39"/>
        <v>2.1213203435596424</v>
      </c>
      <c r="S36" s="34">
        <f t="shared" si="23"/>
        <v>4.4999999999999991</v>
      </c>
      <c r="T36" s="38">
        <v>2</v>
      </c>
      <c r="U36" s="51">
        <f t="shared" si="40"/>
        <v>1.5811388300841898</v>
      </c>
      <c r="V36" s="34">
        <f t="shared" si="24"/>
        <v>2.5000000000000004</v>
      </c>
      <c r="W36" s="37">
        <v>2</v>
      </c>
      <c r="X36" s="51">
        <f t="shared" si="41"/>
        <v>1.5811388300841898</v>
      </c>
      <c r="Y36" s="34">
        <f t="shared" si="42"/>
        <v>2.5000000000000004</v>
      </c>
      <c r="Z36" s="45">
        <f t="shared" si="25"/>
        <v>23</v>
      </c>
      <c r="AA36" s="49">
        <f t="shared" si="26"/>
        <v>14.426838622062126</v>
      </c>
      <c r="AB36" s="35">
        <f t="shared" si="43"/>
        <v>208.13367262702343</v>
      </c>
      <c r="AC36" s="40">
        <f t="shared" si="27"/>
        <v>2.875</v>
      </c>
      <c r="AD36" s="47">
        <f t="shared" si="28"/>
        <v>1.8033548277577658</v>
      </c>
    </row>
    <row r="37" spans="1:30">
      <c r="A37" s="33">
        <v>4</v>
      </c>
      <c r="B37" s="37">
        <v>5</v>
      </c>
      <c r="C37" s="51">
        <f t="shared" si="29"/>
        <v>2.3452078799117149</v>
      </c>
      <c r="D37" s="43">
        <f t="shared" si="30"/>
        <v>5.5</v>
      </c>
      <c r="E37" s="37">
        <v>6</v>
      </c>
      <c r="F37" s="51">
        <f t="shared" si="31"/>
        <v>2.5495097567963922</v>
      </c>
      <c r="G37" s="34">
        <f t="shared" si="32"/>
        <v>6.4999999999999991</v>
      </c>
      <c r="H37" s="37">
        <v>6</v>
      </c>
      <c r="I37" s="51">
        <f t="shared" si="33"/>
        <v>2.5495097567963922</v>
      </c>
      <c r="J37" s="34">
        <f t="shared" si="34"/>
        <v>6.4999999999999991</v>
      </c>
      <c r="K37" s="37">
        <v>6</v>
      </c>
      <c r="L37" s="51">
        <f t="shared" si="35"/>
        <v>2.5495097567963922</v>
      </c>
      <c r="M37" s="34">
        <f t="shared" si="36"/>
        <v>6.4999999999999991</v>
      </c>
      <c r="N37" s="37">
        <v>4</v>
      </c>
      <c r="O37" s="51">
        <f t="shared" si="37"/>
        <v>2.1213203435596424</v>
      </c>
      <c r="P37" s="34">
        <f t="shared" si="38"/>
        <v>4.4999999999999991</v>
      </c>
      <c r="Q37" s="37">
        <v>3</v>
      </c>
      <c r="R37" s="51">
        <f t="shared" si="39"/>
        <v>1.8708286933869707</v>
      </c>
      <c r="S37" s="34">
        <f t="shared" si="23"/>
        <v>3.5</v>
      </c>
      <c r="T37" s="38">
        <v>3</v>
      </c>
      <c r="U37" s="51">
        <f t="shared" si="40"/>
        <v>1.8708286933869707</v>
      </c>
      <c r="V37" s="34">
        <f t="shared" si="24"/>
        <v>3.5</v>
      </c>
      <c r="W37" s="37">
        <v>3</v>
      </c>
      <c r="X37" s="51">
        <f t="shared" si="41"/>
        <v>1.8708286933869707</v>
      </c>
      <c r="Y37" s="34">
        <f t="shared" si="42"/>
        <v>3.5</v>
      </c>
      <c r="Z37" s="45">
        <f t="shared" si="25"/>
        <v>36</v>
      </c>
      <c r="AA37" s="49">
        <f t="shared" si="26"/>
        <v>17.727543574021446</v>
      </c>
      <c r="AB37" s="35">
        <f t="shared" si="43"/>
        <v>314.26580116882906</v>
      </c>
      <c r="AC37" s="40">
        <f t="shared" si="27"/>
        <v>4.5</v>
      </c>
      <c r="AD37" s="47">
        <f t="shared" si="28"/>
        <v>2.2159429467526808</v>
      </c>
    </row>
    <row r="38" spans="1:30">
      <c r="A38" s="33">
        <v>5</v>
      </c>
      <c r="B38" s="37">
        <v>5</v>
      </c>
      <c r="C38" s="51">
        <f t="shared" si="29"/>
        <v>2.3452078799117149</v>
      </c>
      <c r="D38" s="43">
        <f t="shared" si="30"/>
        <v>5.5</v>
      </c>
      <c r="E38" s="37">
        <v>5</v>
      </c>
      <c r="F38" s="51">
        <f t="shared" si="31"/>
        <v>2.3452078799117149</v>
      </c>
      <c r="G38" s="34">
        <f t="shared" si="32"/>
        <v>5.5</v>
      </c>
      <c r="H38" s="37">
        <v>6</v>
      </c>
      <c r="I38" s="51">
        <f t="shared" si="33"/>
        <v>2.5495097567963922</v>
      </c>
      <c r="J38" s="34">
        <f t="shared" si="34"/>
        <v>6.4999999999999991</v>
      </c>
      <c r="K38" s="37">
        <v>4</v>
      </c>
      <c r="L38" s="51">
        <f t="shared" si="35"/>
        <v>2.1213203435596424</v>
      </c>
      <c r="M38" s="34">
        <f t="shared" si="36"/>
        <v>4.4999999999999991</v>
      </c>
      <c r="N38" s="37">
        <v>3</v>
      </c>
      <c r="O38" s="51">
        <f t="shared" si="37"/>
        <v>1.8708286933869707</v>
      </c>
      <c r="P38" s="34">
        <f t="shared" si="38"/>
        <v>3.5</v>
      </c>
      <c r="Q38" s="37">
        <v>1</v>
      </c>
      <c r="R38" s="51">
        <f t="shared" si="39"/>
        <v>1.2247448713915889</v>
      </c>
      <c r="S38" s="34">
        <f t="shared" si="23"/>
        <v>1.4999999999999998</v>
      </c>
      <c r="T38" s="38">
        <v>3</v>
      </c>
      <c r="U38" s="51">
        <f t="shared" si="40"/>
        <v>1.8708286933869707</v>
      </c>
      <c r="V38" s="34">
        <f t="shared" si="24"/>
        <v>3.5</v>
      </c>
      <c r="W38" s="37">
        <v>5</v>
      </c>
      <c r="X38" s="51">
        <f t="shared" si="41"/>
        <v>2.3452078799117149</v>
      </c>
      <c r="Y38" s="34">
        <f t="shared" si="42"/>
        <v>5.5</v>
      </c>
      <c r="Z38" s="45">
        <f t="shared" si="25"/>
        <v>32</v>
      </c>
      <c r="AA38" s="49">
        <f t="shared" si="26"/>
        <v>16.672855998256708</v>
      </c>
      <c r="AB38" s="35">
        <f t="shared" si="43"/>
        <v>277.98412713860466</v>
      </c>
      <c r="AC38" s="40">
        <f t="shared" si="27"/>
        <v>4</v>
      </c>
      <c r="AD38" s="47">
        <f t="shared" si="28"/>
        <v>2.0841069997820885</v>
      </c>
    </row>
    <row r="39" spans="1:30">
      <c r="A39" s="33">
        <v>6</v>
      </c>
      <c r="B39" s="37">
        <v>2</v>
      </c>
      <c r="C39" s="51">
        <f t="shared" si="29"/>
        <v>1.5811388300841898</v>
      </c>
      <c r="D39" s="43">
        <f t="shared" si="30"/>
        <v>2.5000000000000004</v>
      </c>
      <c r="E39" s="37">
        <v>3</v>
      </c>
      <c r="F39" s="51">
        <f t="shared" si="31"/>
        <v>1.8708286933869707</v>
      </c>
      <c r="G39" s="34">
        <f t="shared" si="32"/>
        <v>3.5</v>
      </c>
      <c r="H39" s="37">
        <v>5</v>
      </c>
      <c r="I39" s="51">
        <f t="shared" si="33"/>
        <v>2.3452078799117149</v>
      </c>
      <c r="J39" s="34">
        <f t="shared" si="34"/>
        <v>5.5</v>
      </c>
      <c r="K39" s="37">
        <v>6</v>
      </c>
      <c r="L39" s="51">
        <f t="shared" si="35"/>
        <v>2.5495097567963922</v>
      </c>
      <c r="M39" s="34">
        <f t="shared" si="36"/>
        <v>6.4999999999999991</v>
      </c>
      <c r="N39" s="37">
        <v>4</v>
      </c>
      <c r="O39" s="51">
        <f t="shared" si="37"/>
        <v>2.1213203435596424</v>
      </c>
      <c r="P39" s="34">
        <f t="shared" si="38"/>
        <v>4.4999999999999991</v>
      </c>
      <c r="Q39" s="37">
        <v>4</v>
      </c>
      <c r="R39" s="51">
        <f t="shared" si="39"/>
        <v>2.1213203435596424</v>
      </c>
      <c r="S39" s="34">
        <f t="shared" si="23"/>
        <v>4.4999999999999991</v>
      </c>
      <c r="T39" s="38">
        <v>3</v>
      </c>
      <c r="U39" s="51">
        <f t="shared" si="40"/>
        <v>1.8708286933869707</v>
      </c>
      <c r="V39" s="34">
        <f t="shared" si="24"/>
        <v>3.5</v>
      </c>
      <c r="W39" s="37">
        <v>3</v>
      </c>
      <c r="X39" s="51">
        <f t="shared" si="41"/>
        <v>1.8708286933869707</v>
      </c>
      <c r="Y39" s="34">
        <f t="shared" si="42"/>
        <v>3.5</v>
      </c>
      <c r="Z39" s="45">
        <f t="shared" si="25"/>
        <v>30</v>
      </c>
      <c r="AA39" s="49">
        <f t="shared" si="26"/>
        <v>16.330983234072491</v>
      </c>
      <c r="AB39" s="35">
        <f t="shared" si="43"/>
        <v>266.70101339155678</v>
      </c>
      <c r="AC39" s="40">
        <f t="shared" si="27"/>
        <v>3.75</v>
      </c>
      <c r="AD39" s="47">
        <f t="shared" si="28"/>
        <v>2.0413729042590614</v>
      </c>
    </row>
    <row r="40" spans="1:30">
      <c r="A40" s="33">
        <v>7</v>
      </c>
      <c r="B40" s="37">
        <v>1</v>
      </c>
      <c r="C40" s="51">
        <f t="shared" si="29"/>
        <v>1.2247448713915889</v>
      </c>
      <c r="D40" s="43">
        <f t="shared" si="30"/>
        <v>1.4999999999999998</v>
      </c>
      <c r="E40" s="37">
        <v>1</v>
      </c>
      <c r="F40" s="51">
        <f t="shared" si="31"/>
        <v>1.2247448713915889</v>
      </c>
      <c r="G40" s="34">
        <f t="shared" si="32"/>
        <v>1.4999999999999998</v>
      </c>
      <c r="H40" s="37">
        <v>3</v>
      </c>
      <c r="I40" s="51">
        <f t="shared" si="33"/>
        <v>1.8708286933869707</v>
      </c>
      <c r="J40" s="34">
        <f t="shared" si="34"/>
        <v>3.5</v>
      </c>
      <c r="K40" s="37">
        <v>4</v>
      </c>
      <c r="L40" s="51">
        <f t="shared" si="35"/>
        <v>2.1213203435596424</v>
      </c>
      <c r="M40" s="34">
        <f t="shared" si="36"/>
        <v>4.4999999999999991</v>
      </c>
      <c r="N40" s="37">
        <v>4</v>
      </c>
      <c r="O40" s="51">
        <f t="shared" si="37"/>
        <v>2.1213203435596424</v>
      </c>
      <c r="P40" s="34">
        <f t="shared" si="38"/>
        <v>4.4999999999999991</v>
      </c>
      <c r="Q40" s="37">
        <v>3</v>
      </c>
      <c r="R40" s="51">
        <f t="shared" si="39"/>
        <v>1.8708286933869707</v>
      </c>
      <c r="S40" s="34">
        <f t="shared" si="23"/>
        <v>3.5</v>
      </c>
      <c r="T40" s="38">
        <v>3</v>
      </c>
      <c r="U40" s="51">
        <f t="shared" si="40"/>
        <v>1.8708286933869707</v>
      </c>
      <c r="V40" s="34">
        <f t="shared" si="24"/>
        <v>3.5</v>
      </c>
      <c r="W40" s="37">
        <v>2</v>
      </c>
      <c r="X40" s="51">
        <f t="shared" si="41"/>
        <v>1.5811388300841898</v>
      </c>
      <c r="Y40" s="34">
        <f t="shared" si="42"/>
        <v>2.5000000000000004</v>
      </c>
      <c r="Z40" s="45">
        <f t="shared" si="25"/>
        <v>21</v>
      </c>
      <c r="AA40" s="49">
        <f t="shared" si="26"/>
        <v>13.885755340147563</v>
      </c>
      <c r="AB40" s="35">
        <f t="shared" si="43"/>
        <v>192.81420136643658</v>
      </c>
      <c r="AC40" s="40">
        <f t="shared" si="27"/>
        <v>2.625</v>
      </c>
      <c r="AD40" s="47">
        <f t="shared" si="28"/>
        <v>1.7357194175184454</v>
      </c>
    </row>
    <row r="41" spans="1:30">
      <c r="A41" s="33">
        <v>8</v>
      </c>
      <c r="B41" s="37">
        <v>5</v>
      </c>
      <c r="C41" s="51">
        <f t="shared" si="29"/>
        <v>2.3452078799117149</v>
      </c>
      <c r="D41" s="43">
        <f t="shared" si="30"/>
        <v>5.5</v>
      </c>
      <c r="E41" s="37">
        <v>5</v>
      </c>
      <c r="F41" s="51">
        <f t="shared" si="31"/>
        <v>2.3452078799117149</v>
      </c>
      <c r="G41" s="34">
        <f t="shared" si="32"/>
        <v>5.5</v>
      </c>
      <c r="H41" s="37">
        <v>6</v>
      </c>
      <c r="I41" s="51">
        <f t="shared" si="33"/>
        <v>2.5495097567963922</v>
      </c>
      <c r="J41" s="34">
        <f t="shared" si="34"/>
        <v>6.4999999999999991</v>
      </c>
      <c r="K41" s="37">
        <v>4</v>
      </c>
      <c r="L41" s="51">
        <f t="shared" si="35"/>
        <v>2.1213203435596424</v>
      </c>
      <c r="M41" s="34">
        <f t="shared" si="36"/>
        <v>4.4999999999999991</v>
      </c>
      <c r="N41" s="37">
        <v>3</v>
      </c>
      <c r="O41" s="51">
        <f t="shared" si="37"/>
        <v>1.8708286933869707</v>
      </c>
      <c r="P41" s="34">
        <f t="shared" si="38"/>
        <v>3.5</v>
      </c>
      <c r="Q41" s="37">
        <v>1</v>
      </c>
      <c r="R41" s="51">
        <f t="shared" si="39"/>
        <v>1.2247448713915889</v>
      </c>
      <c r="S41" s="34">
        <f t="shared" si="23"/>
        <v>1.4999999999999998</v>
      </c>
      <c r="T41" s="38">
        <v>3</v>
      </c>
      <c r="U41" s="51">
        <f t="shared" si="40"/>
        <v>1.8708286933869707</v>
      </c>
      <c r="V41" s="34">
        <f t="shared" si="24"/>
        <v>3.5</v>
      </c>
      <c r="W41" s="37">
        <v>5</v>
      </c>
      <c r="X41" s="51">
        <f t="shared" si="41"/>
        <v>2.3452078799117149</v>
      </c>
      <c r="Y41" s="34">
        <f t="shared" si="42"/>
        <v>5.5</v>
      </c>
      <c r="Z41" s="45">
        <f t="shared" si="25"/>
        <v>32</v>
      </c>
      <c r="AA41" s="49">
        <f t="shared" si="26"/>
        <v>16.672855998256708</v>
      </c>
      <c r="AB41" s="35">
        <f t="shared" si="43"/>
        <v>277.98412713860466</v>
      </c>
      <c r="AC41" s="40">
        <f t="shared" si="27"/>
        <v>4</v>
      </c>
      <c r="AD41" s="47">
        <f t="shared" si="28"/>
        <v>2.0841069997820885</v>
      </c>
    </row>
    <row r="42" spans="1:30">
      <c r="A42" s="33">
        <v>9</v>
      </c>
      <c r="B42" s="37">
        <v>1</v>
      </c>
      <c r="C42" s="51">
        <f t="shared" si="29"/>
        <v>1.2247448713915889</v>
      </c>
      <c r="D42" s="43">
        <f t="shared" si="30"/>
        <v>1.4999999999999998</v>
      </c>
      <c r="E42" s="37">
        <v>4</v>
      </c>
      <c r="F42" s="51">
        <f t="shared" si="31"/>
        <v>2.1213203435596424</v>
      </c>
      <c r="G42" s="34">
        <f t="shared" si="32"/>
        <v>4.4999999999999991</v>
      </c>
      <c r="H42" s="37">
        <v>2</v>
      </c>
      <c r="I42" s="51">
        <f t="shared" si="33"/>
        <v>1.5811388300841898</v>
      </c>
      <c r="J42" s="34">
        <f t="shared" si="34"/>
        <v>2.5000000000000004</v>
      </c>
      <c r="K42" s="37">
        <v>5</v>
      </c>
      <c r="L42" s="51">
        <f t="shared" si="35"/>
        <v>2.3452078799117149</v>
      </c>
      <c r="M42" s="34">
        <f t="shared" si="36"/>
        <v>5.5</v>
      </c>
      <c r="N42" s="37">
        <v>2</v>
      </c>
      <c r="O42" s="51">
        <f t="shared" si="37"/>
        <v>1.5811388300841898</v>
      </c>
      <c r="P42" s="34">
        <f t="shared" si="38"/>
        <v>2.5000000000000004</v>
      </c>
      <c r="Q42" s="37">
        <v>4</v>
      </c>
      <c r="R42" s="51">
        <f t="shared" si="39"/>
        <v>2.1213203435596424</v>
      </c>
      <c r="S42" s="34">
        <f t="shared" si="23"/>
        <v>4.4999999999999991</v>
      </c>
      <c r="T42" s="38">
        <v>2</v>
      </c>
      <c r="U42" s="51">
        <f t="shared" si="40"/>
        <v>1.5811388300841898</v>
      </c>
      <c r="V42" s="34">
        <f t="shared" si="24"/>
        <v>2.5000000000000004</v>
      </c>
      <c r="W42" s="37">
        <v>2</v>
      </c>
      <c r="X42" s="51">
        <f t="shared" si="41"/>
        <v>1.5811388300841898</v>
      </c>
      <c r="Y42" s="34">
        <f t="shared" si="42"/>
        <v>2.5000000000000004</v>
      </c>
      <c r="Z42" s="45">
        <f t="shared" si="25"/>
        <v>22</v>
      </c>
      <c r="AA42" s="49">
        <f t="shared" si="26"/>
        <v>14.137148758759345</v>
      </c>
      <c r="AB42" s="35">
        <f t="shared" si="43"/>
        <v>199.85897502729088</v>
      </c>
      <c r="AC42" s="40">
        <f t="shared" si="27"/>
        <v>2.75</v>
      </c>
      <c r="AD42" s="47">
        <f t="shared" si="28"/>
        <v>1.7671435948449181</v>
      </c>
    </row>
    <row r="43" spans="1:30">
      <c r="A43" s="33">
        <v>10</v>
      </c>
      <c r="B43" s="37">
        <v>4</v>
      </c>
      <c r="C43" s="51">
        <f t="shared" si="29"/>
        <v>2.1213203435596424</v>
      </c>
      <c r="D43" s="43">
        <f t="shared" si="30"/>
        <v>4.4999999999999991</v>
      </c>
      <c r="E43" s="37">
        <v>4</v>
      </c>
      <c r="F43" s="51">
        <f t="shared" si="31"/>
        <v>2.1213203435596424</v>
      </c>
      <c r="G43" s="34">
        <f t="shared" si="32"/>
        <v>4.4999999999999991</v>
      </c>
      <c r="H43" s="37">
        <v>4</v>
      </c>
      <c r="I43" s="51">
        <f t="shared" si="33"/>
        <v>2.1213203435596424</v>
      </c>
      <c r="J43" s="34">
        <f t="shared" si="34"/>
        <v>4.4999999999999991</v>
      </c>
      <c r="K43" s="37">
        <v>2</v>
      </c>
      <c r="L43" s="51">
        <f t="shared" si="35"/>
        <v>1.5811388300841898</v>
      </c>
      <c r="M43" s="34">
        <f t="shared" si="36"/>
        <v>2.5000000000000004</v>
      </c>
      <c r="N43" s="37">
        <v>3</v>
      </c>
      <c r="O43" s="51">
        <f t="shared" si="37"/>
        <v>1.8708286933869707</v>
      </c>
      <c r="P43" s="34">
        <f t="shared" si="38"/>
        <v>3.5</v>
      </c>
      <c r="Q43" s="37">
        <v>4</v>
      </c>
      <c r="R43" s="51">
        <f t="shared" si="39"/>
        <v>2.1213203435596424</v>
      </c>
      <c r="S43" s="34">
        <f t="shared" si="23"/>
        <v>4.4999999999999991</v>
      </c>
      <c r="T43" s="38">
        <v>2</v>
      </c>
      <c r="U43" s="51">
        <f t="shared" si="40"/>
        <v>1.5811388300841898</v>
      </c>
      <c r="V43" s="34">
        <f t="shared" si="24"/>
        <v>2.5000000000000004</v>
      </c>
      <c r="W43" s="37">
        <v>5</v>
      </c>
      <c r="X43" s="51">
        <f t="shared" si="41"/>
        <v>2.3452078799117149</v>
      </c>
      <c r="Y43" s="34">
        <f t="shared" si="42"/>
        <v>5.5</v>
      </c>
      <c r="Z43" s="45">
        <f t="shared" si="25"/>
        <v>28</v>
      </c>
      <c r="AA43" s="49">
        <f t="shared" si="26"/>
        <v>15.863595607705635</v>
      </c>
      <c r="AB43" s="35">
        <f t="shared" si="43"/>
        <v>251.65366560481752</v>
      </c>
      <c r="AC43" s="40">
        <f t="shared" si="27"/>
        <v>3.5</v>
      </c>
      <c r="AD43" s="47">
        <f t="shared" si="28"/>
        <v>1.9829494509632044</v>
      </c>
    </row>
    <row r="44" spans="1:30">
      <c r="A44" s="33">
        <v>11</v>
      </c>
      <c r="B44" s="37">
        <v>3</v>
      </c>
      <c r="C44" s="51">
        <f t="shared" si="29"/>
        <v>1.8708286933869707</v>
      </c>
      <c r="D44" s="43">
        <f t="shared" si="30"/>
        <v>3.5</v>
      </c>
      <c r="E44" s="37">
        <v>6</v>
      </c>
      <c r="F44" s="51">
        <f t="shared" si="31"/>
        <v>2.5495097567963922</v>
      </c>
      <c r="G44" s="34">
        <f t="shared" si="32"/>
        <v>6.4999999999999991</v>
      </c>
      <c r="H44" s="37">
        <v>4</v>
      </c>
      <c r="I44" s="51">
        <f t="shared" si="33"/>
        <v>2.1213203435596424</v>
      </c>
      <c r="J44" s="34">
        <f t="shared" si="34"/>
        <v>4.4999999999999991</v>
      </c>
      <c r="K44" s="37">
        <v>1</v>
      </c>
      <c r="L44" s="51">
        <f t="shared" si="35"/>
        <v>1.2247448713915889</v>
      </c>
      <c r="M44" s="34">
        <f t="shared" si="36"/>
        <v>1.4999999999999998</v>
      </c>
      <c r="N44" s="37">
        <v>6</v>
      </c>
      <c r="O44" s="51">
        <f t="shared" si="37"/>
        <v>2.5495097567963922</v>
      </c>
      <c r="P44" s="34">
        <f t="shared" si="38"/>
        <v>6.4999999999999991</v>
      </c>
      <c r="Q44" s="37">
        <v>5</v>
      </c>
      <c r="R44" s="51">
        <f t="shared" si="39"/>
        <v>2.3452078799117149</v>
      </c>
      <c r="S44" s="34">
        <f t="shared" si="23"/>
        <v>5.5</v>
      </c>
      <c r="T44" s="38">
        <v>3</v>
      </c>
      <c r="U44" s="51">
        <f t="shared" si="40"/>
        <v>1.8708286933869707</v>
      </c>
      <c r="V44" s="34">
        <f t="shared" si="24"/>
        <v>3.5</v>
      </c>
      <c r="W44" s="37">
        <v>2</v>
      </c>
      <c r="X44" s="51">
        <f t="shared" si="41"/>
        <v>1.5811388300841898</v>
      </c>
      <c r="Y44" s="34">
        <f t="shared" si="42"/>
        <v>2.5000000000000004</v>
      </c>
      <c r="Z44" s="45">
        <f t="shared" si="25"/>
        <v>30</v>
      </c>
      <c r="AA44" s="49">
        <f t="shared" si="26"/>
        <v>16.113088825313863</v>
      </c>
      <c r="AB44" s="35">
        <f t="shared" si="43"/>
        <v>259.63163149245446</v>
      </c>
      <c r="AC44" s="40">
        <f t="shared" si="27"/>
        <v>3.75</v>
      </c>
      <c r="AD44" s="47">
        <f t="shared" si="28"/>
        <v>2.0141361031642329</v>
      </c>
    </row>
    <row r="45" spans="1:30">
      <c r="A45" s="33">
        <v>12</v>
      </c>
      <c r="B45" s="37">
        <v>4</v>
      </c>
      <c r="C45" s="51">
        <f t="shared" si="29"/>
        <v>2.1213203435596424</v>
      </c>
      <c r="D45" s="43">
        <f t="shared" si="30"/>
        <v>4.4999999999999991</v>
      </c>
      <c r="E45" s="37">
        <v>5</v>
      </c>
      <c r="F45" s="51">
        <f t="shared" si="31"/>
        <v>2.3452078799117149</v>
      </c>
      <c r="G45" s="34">
        <f t="shared" si="32"/>
        <v>5.5</v>
      </c>
      <c r="H45" s="37">
        <v>5</v>
      </c>
      <c r="I45" s="51">
        <f t="shared" si="33"/>
        <v>2.3452078799117149</v>
      </c>
      <c r="J45" s="34">
        <f t="shared" si="34"/>
        <v>5.5</v>
      </c>
      <c r="K45" s="37">
        <v>3</v>
      </c>
      <c r="L45" s="51">
        <f t="shared" si="35"/>
        <v>1.8708286933869707</v>
      </c>
      <c r="M45" s="34">
        <f t="shared" si="36"/>
        <v>3.5</v>
      </c>
      <c r="N45" s="37">
        <v>2</v>
      </c>
      <c r="O45" s="51">
        <f t="shared" si="37"/>
        <v>1.5811388300841898</v>
      </c>
      <c r="P45" s="34">
        <f t="shared" si="38"/>
        <v>2.5000000000000004</v>
      </c>
      <c r="Q45" s="37">
        <v>2</v>
      </c>
      <c r="R45" s="51">
        <f t="shared" si="39"/>
        <v>1.5811388300841898</v>
      </c>
      <c r="S45" s="34">
        <f t="shared" si="23"/>
        <v>2.5000000000000004</v>
      </c>
      <c r="T45" s="38">
        <v>2</v>
      </c>
      <c r="U45" s="51">
        <f t="shared" si="40"/>
        <v>1.5811388300841898</v>
      </c>
      <c r="V45" s="34">
        <f t="shared" si="24"/>
        <v>2.5000000000000004</v>
      </c>
      <c r="W45" s="37">
        <v>3</v>
      </c>
      <c r="X45" s="51">
        <f t="shared" si="41"/>
        <v>1.8708286933869707</v>
      </c>
      <c r="Y45" s="34">
        <f t="shared" si="42"/>
        <v>3.5</v>
      </c>
      <c r="Z45" s="45">
        <f t="shared" si="25"/>
        <v>26</v>
      </c>
      <c r="AA45" s="49">
        <f t="shared" si="26"/>
        <v>15.296809980409581</v>
      </c>
      <c r="AB45" s="35">
        <f t="shared" si="43"/>
        <v>233.99239557675816</v>
      </c>
      <c r="AC45" s="40">
        <f t="shared" si="27"/>
        <v>3.25</v>
      </c>
      <c r="AD45" s="47">
        <f t="shared" si="28"/>
        <v>1.9121012475511976</v>
      </c>
    </row>
    <row r="46" spans="1:30">
      <c r="A46" s="33">
        <v>13</v>
      </c>
      <c r="B46" s="37">
        <v>4</v>
      </c>
      <c r="C46" s="51">
        <f t="shared" si="29"/>
        <v>2.1213203435596424</v>
      </c>
      <c r="D46" s="43">
        <f t="shared" si="30"/>
        <v>4.4999999999999991</v>
      </c>
      <c r="E46" s="37">
        <v>4</v>
      </c>
      <c r="F46" s="51">
        <f t="shared" si="31"/>
        <v>2.1213203435596424</v>
      </c>
      <c r="G46" s="34">
        <f t="shared" si="32"/>
        <v>4.4999999999999991</v>
      </c>
      <c r="H46" s="37">
        <v>5</v>
      </c>
      <c r="I46" s="51">
        <f t="shared" si="33"/>
        <v>2.3452078799117149</v>
      </c>
      <c r="J46" s="34">
        <f t="shared" si="34"/>
        <v>5.5</v>
      </c>
      <c r="K46" s="37">
        <v>5</v>
      </c>
      <c r="L46" s="51">
        <f t="shared" si="35"/>
        <v>2.3452078799117149</v>
      </c>
      <c r="M46" s="34">
        <f t="shared" si="36"/>
        <v>5.5</v>
      </c>
      <c r="N46" s="37">
        <v>4</v>
      </c>
      <c r="O46" s="51">
        <f t="shared" si="37"/>
        <v>2.1213203435596424</v>
      </c>
      <c r="P46" s="34">
        <f t="shared" si="38"/>
        <v>4.4999999999999991</v>
      </c>
      <c r="Q46" s="37">
        <v>4</v>
      </c>
      <c r="R46" s="51">
        <f t="shared" si="39"/>
        <v>2.1213203435596424</v>
      </c>
      <c r="S46" s="34">
        <f t="shared" si="23"/>
        <v>4.4999999999999991</v>
      </c>
      <c r="T46" s="38">
        <v>5</v>
      </c>
      <c r="U46" s="51">
        <f t="shared" si="40"/>
        <v>2.3452078799117149</v>
      </c>
      <c r="V46" s="34">
        <f t="shared" si="24"/>
        <v>5.5</v>
      </c>
      <c r="W46" s="37">
        <v>4</v>
      </c>
      <c r="X46" s="51">
        <f t="shared" si="41"/>
        <v>2.1213203435596424</v>
      </c>
      <c r="Y46" s="34">
        <f t="shared" si="42"/>
        <v>4.4999999999999991</v>
      </c>
      <c r="Z46" s="45">
        <f t="shared" si="25"/>
        <v>35</v>
      </c>
      <c r="AA46" s="49">
        <f t="shared" si="26"/>
        <v>17.642225357533356</v>
      </c>
      <c r="AB46" s="35">
        <f t="shared" si="43"/>
        <v>311.24811556599292</v>
      </c>
      <c r="AC46" s="40">
        <f t="shared" si="27"/>
        <v>4.375</v>
      </c>
      <c r="AD46" s="47">
        <f t="shared" si="28"/>
        <v>2.2052781696916695</v>
      </c>
    </row>
    <row r="47" spans="1:30">
      <c r="A47" s="33">
        <v>14</v>
      </c>
      <c r="B47" s="37">
        <v>3</v>
      </c>
      <c r="C47" s="51">
        <f t="shared" si="29"/>
        <v>1.8708286933869707</v>
      </c>
      <c r="D47" s="43">
        <f t="shared" si="30"/>
        <v>3.5</v>
      </c>
      <c r="E47" s="37">
        <v>6</v>
      </c>
      <c r="F47" s="51">
        <f t="shared" si="31"/>
        <v>2.5495097567963922</v>
      </c>
      <c r="G47" s="34">
        <f t="shared" si="32"/>
        <v>6.4999999999999991</v>
      </c>
      <c r="H47" s="37">
        <v>4</v>
      </c>
      <c r="I47" s="51">
        <f t="shared" si="33"/>
        <v>2.1213203435596424</v>
      </c>
      <c r="J47" s="34">
        <f t="shared" si="34"/>
        <v>4.4999999999999991</v>
      </c>
      <c r="K47" s="37">
        <v>1</v>
      </c>
      <c r="L47" s="51">
        <f t="shared" si="35"/>
        <v>1.2247448713915889</v>
      </c>
      <c r="M47" s="34">
        <f t="shared" si="36"/>
        <v>1.4999999999999998</v>
      </c>
      <c r="N47" s="37">
        <v>6</v>
      </c>
      <c r="O47" s="51">
        <f t="shared" si="37"/>
        <v>2.5495097567963922</v>
      </c>
      <c r="P47" s="34">
        <f t="shared" si="38"/>
        <v>6.4999999999999991</v>
      </c>
      <c r="Q47" s="37">
        <v>5</v>
      </c>
      <c r="R47" s="51">
        <f t="shared" si="39"/>
        <v>2.3452078799117149</v>
      </c>
      <c r="S47" s="34">
        <f t="shared" si="23"/>
        <v>5.5</v>
      </c>
      <c r="T47" s="38">
        <v>3</v>
      </c>
      <c r="U47" s="51">
        <f t="shared" si="40"/>
        <v>1.8708286933869707</v>
      </c>
      <c r="V47" s="34">
        <f t="shared" si="24"/>
        <v>3.5</v>
      </c>
      <c r="W47" s="37">
        <v>2</v>
      </c>
      <c r="X47" s="51">
        <f t="shared" si="41"/>
        <v>1.5811388300841898</v>
      </c>
      <c r="Y47" s="34">
        <f t="shared" si="42"/>
        <v>2.5000000000000004</v>
      </c>
      <c r="Z47" s="45">
        <f t="shared" si="25"/>
        <v>30</v>
      </c>
      <c r="AA47" s="49">
        <f t="shared" si="26"/>
        <v>16.113088825313863</v>
      </c>
      <c r="AB47" s="35">
        <f t="shared" si="43"/>
        <v>259.63163149245446</v>
      </c>
      <c r="AC47" s="40">
        <f t="shared" si="27"/>
        <v>3.75</v>
      </c>
      <c r="AD47" s="47">
        <f t="shared" si="28"/>
        <v>2.0141361031642329</v>
      </c>
    </row>
    <row r="48" spans="1:30">
      <c r="A48" s="33">
        <v>15</v>
      </c>
      <c r="B48" s="37">
        <v>5</v>
      </c>
      <c r="C48" s="51">
        <f t="shared" si="29"/>
        <v>2.3452078799117149</v>
      </c>
      <c r="D48" s="43">
        <f t="shared" si="30"/>
        <v>5.5</v>
      </c>
      <c r="E48" s="37">
        <v>6</v>
      </c>
      <c r="F48" s="51">
        <f t="shared" si="31"/>
        <v>2.5495097567963922</v>
      </c>
      <c r="G48" s="34">
        <f t="shared" si="32"/>
        <v>6.4999999999999991</v>
      </c>
      <c r="H48" s="37">
        <v>6</v>
      </c>
      <c r="I48" s="51">
        <f t="shared" si="33"/>
        <v>2.5495097567963922</v>
      </c>
      <c r="J48" s="34">
        <f t="shared" si="34"/>
        <v>6.4999999999999991</v>
      </c>
      <c r="K48" s="37">
        <v>6</v>
      </c>
      <c r="L48" s="51">
        <f t="shared" si="35"/>
        <v>2.5495097567963922</v>
      </c>
      <c r="M48" s="34">
        <f t="shared" si="36"/>
        <v>6.4999999999999991</v>
      </c>
      <c r="N48" s="37">
        <v>4</v>
      </c>
      <c r="O48" s="51">
        <f t="shared" si="37"/>
        <v>2.1213203435596424</v>
      </c>
      <c r="P48" s="34">
        <f t="shared" si="38"/>
        <v>4.4999999999999991</v>
      </c>
      <c r="Q48" s="37">
        <v>3</v>
      </c>
      <c r="R48" s="51">
        <f t="shared" si="39"/>
        <v>1.8708286933869707</v>
      </c>
      <c r="S48" s="34">
        <f t="shared" si="23"/>
        <v>3.5</v>
      </c>
      <c r="T48" s="38">
        <v>3</v>
      </c>
      <c r="U48" s="51">
        <f t="shared" si="40"/>
        <v>1.8708286933869707</v>
      </c>
      <c r="V48" s="34">
        <f t="shared" si="24"/>
        <v>3.5</v>
      </c>
      <c r="W48" s="37">
        <v>3</v>
      </c>
      <c r="X48" s="51">
        <f t="shared" si="41"/>
        <v>1.8708286933869707</v>
      </c>
      <c r="Y48" s="34">
        <f t="shared" si="42"/>
        <v>3.5</v>
      </c>
      <c r="Z48" s="45">
        <f t="shared" si="25"/>
        <v>36</v>
      </c>
      <c r="AA48" s="49">
        <f t="shared" si="26"/>
        <v>17.727543574021446</v>
      </c>
      <c r="AB48" s="35">
        <f t="shared" si="43"/>
        <v>314.26580116882906</v>
      </c>
      <c r="AC48" s="40">
        <f t="shared" si="27"/>
        <v>4.5</v>
      </c>
      <c r="AD48" s="47">
        <f t="shared" si="28"/>
        <v>2.2159429467526808</v>
      </c>
    </row>
    <row r="49" spans="1:30">
      <c r="A49" s="33">
        <v>16</v>
      </c>
      <c r="B49" s="37">
        <v>3</v>
      </c>
      <c r="C49" s="51">
        <f t="shared" si="29"/>
        <v>1.8708286933869707</v>
      </c>
      <c r="D49" s="43">
        <f t="shared" si="30"/>
        <v>3.5</v>
      </c>
      <c r="E49" s="37">
        <v>5</v>
      </c>
      <c r="F49" s="51">
        <f t="shared" si="31"/>
        <v>2.3452078799117149</v>
      </c>
      <c r="G49" s="34">
        <f t="shared" si="32"/>
        <v>5.5</v>
      </c>
      <c r="H49" s="37">
        <v>5</v>
      </c>
      <c r="I49" s="51">
        <f t="shared" si="33"/>
        <v>2.3452078799117149</v>
      </c>
      <c r="J49" s="34">
        <f t="shared" si="34"/>
        <v>5.5</v>
      </c>
      <c r="K49" s="37">
        <v>5</v>
      </c>
      <c r="L49" s="51">
        <f t="shared" si="35"/>
        <v>2.3452078799117149</v>
      </c>
      <c r="M49" s="34">
        <f t="shared" si="36"/>
        <v>5.5</v>
      </c>
      <c r="N49" s="37">
        <v>4</v>
      </c>
      <c r="O49" s="51">
        <f t="shared" si="37"/>
        <v>2.1213203435596424</v>
      </c>
      <c r="P49" s="34">
        <f t="shared" si="38"/>
        <v>4.4999999999999991</v>
      </c>
      <c r="Q49" s="37">
        <v>5</v>
      </c>
      <c r="R49" s="51">
        <f t="shared" si="39"/>
        <v>2.3452078799117149</v>
      </c>
      <c r="S49" s="34">
        <f t="shared" si="23"/>
        <v>5.5</v>
      </c>
      <c r="T49" s="38">
        <v>3</v>
      </c>
      <c r="U49" s="51">
        <f t="shared" si="40"/>
        <v>1.8708286933869707</v>
      </c>
      <c r="V49" s="34">
        <f t="shared" si="24"/>
        <v>3.5</v>
      </c>
      <c r="W49" s="37">
        <v>6</v>
      </c>
      <c r="X49" s="51">
        <f t="shared" si="41"/>
        <v>2.5495097567963922</v>
      </c>
      <c r="Y49" s="34">
        <f t="shared" si="42"/>
        <v>6.4999999999999991</v>
      </c>
      <c r="Z49" s="45">
        <f t="shared" si="25"/>
        <v>36</v>
      </c>
      <c r="AA49" s="49">
        <f t="shared" si="26"/>
        <v>17.793319006776837</v>
      </c>
      <c r="AB49" s="35">
        <f t="shared" si="43"/>
        <v>316.60220127692583</v>
      </c>
      <c r="AC49" s="40">
        <f t="shared" si="27"/>
        <v>4.5</v>
      </c>
      <c r="AD49" s="47">
        <f t="shared" si="28"/>
        <v>2.2241648758471046</v>
      </c>
    </row>
    <row r="50" spans="1:30">
      <c r="A50" s="33">
        <v>17</v>
      </c>
      <c r="B50" s="37">
        <v>1</v>
      </c>
      <c r="C50" s="51">
        <f t="shared" si="29"/>
        <v>1.2247448713915889</v>
      </c>
      <c r="D50" s="43">
        <f t="shared" si="30"/>
        <v>1.4999999999999998</v>
      </c>
      <c r="E50" s="37">
        <v>2</v>
      </c>
      <c r="F50" s="51">
        <f t="shared" si="31"/>
        <v>1.5811388300841898</v>
      </c>
      <c r="G50" s="34">
        <f t="shared" si="32"/>
        <v>2.5000000000000004</v>
      </c>
      <c r="H50" s="37">
        <v>3</v>
      </c>
      <c r="I50" s="51">
        <f t="shared" si="33"/>
        <v>1.8708286933869707</v>
      </c>
      <c r="J50" s="34">
        <f t="shared" si="34"/>
        <v>3.5</v>
      </c>
      <c r="K50" s="37">
        <v>5</v>
      </c>
      <c r="L50" s="51">
        <f t="shared" si="35"/>
        <v>2.3452078799117149</v>
      </c>
      <c r="M50" s="34">
        <f t="shared" si="36"/>
        <v>5.5</v>
      </c>
      <c r="N50" s="37">
        <v>4</v>
      </c>
      <c r="O50" s="51">
        <f t="shared" si="37"/>
        <v>2.1213203435596424</v>
      </c>
      <c r="P50" s="34">
        <f t="shared" si="38"/>
        <v>4.4999999999999991</v>
      </c>
      <c r="Q50" s="37">
        <v>4</v>
      </c>
      <c r="R50" s="51">
        <f t="shared" si="39"/>
        <v>2.1213203435596424</v>
      </c>
      <c r="S50" s="34">
        <f t="shared" si="23"/>
        <v>4.4999999999999991</v>
      </c>
      <c r="T50" s="38">
        <v>2</v>
      </c>
      <c r="U50" s="51">
        <f t="shared" si="40"/>
        <v>1.5811388300841898</v>
      </c>
      <c r="V50" s="34">
        <f t="shared" si="24"/>
        <v>2.5000000000000004</v>
      </c>
      <c r="W50" s="37">
        <v>2</v>
      </c>
      <c r="X50" s="51">
        <f t="shared" si="41"/>
        <v>1.5811388300841898</v>
      </c>
      <c r="Y50" s="34">
        <f t="shared" si="42"/>
        <v>2.5000000000000004</v>
      </c>
      <c r="Z50" s="45">
        <f t="shared" si="25"/>
        <v>23</v>
      </c>
      <c r="AA50" s="49">
        <f t="shared" si="26"/>
        <v>14.426838622062126</v>
      </c>
      <c r="AB50" s="35">
        <f t="shared" si="43"/>
        <v>208.13367262702343</v>
      </c>
      <c r="AC50" s="40">
        <f t="shared" si="27"/>
        <v>2.875</v>
      </c>
      <c r="AD50" s="47">
        <f t="shared" si="28"/>
        <v>1.8033548277577658</v>
      </c>
    </row>
    <row r="51" spans="1:30">
      <c r="A51" s="33">
        <v>18</v>
      </c>
      <c r="B51" s="37">
        <v>4</v>
      </c>
      <c r="C51" s="51">
        <f t="shared" si="29"/>
        <v>2.1213203435596424</v>
      </c>
      <c r="D51" s="43">
        <f t="shared" si="30"/>
        <v>4.4999999999999991</v>
      </c>
      <c r="E51" s="37">
        <v>5</v>
      </c>
      <c r="F51" s="51">
        <f t="shared" si="31"/>
        <v>2.3452078799117149</v>
      </c>
      <c r="G51" s="34">
        <f t="shared" si="32"/>
        <v>5.5</v>
      </c>
      <c r="H51" s="37">
        <v>5</v>
      </c>
      <c r="I51" s="51">
        <f t="shared" si="33"/>
        <v>2.3452078799117149</v>
      </c>
      <c r="J51" s="34">
        <f t="shared" si="34"/>
        <v>5.5</v>
      </c>
      <c r="K51" s="37">
        <v>3</v>
      </c>
      <c r="L51" s="51">
        <f t="shared" si="35"/>
        <v>1.8708286933869707</v>
      </c>
      <c r="M51" s="34">
        <f t="shared" si="36"/>
        <v>3.5</v>
      </c>
      <c r="N51" s="37">
        <v>2</v>
      </c>
      <c r="O51" s="51">
        <f t="shared" si="37"/>
        <v>1.5811388300841898</v>
      </c>
      <c r="P51" s="34">
        <f t="shared" si="38"/>
        <v>2.5000000000000004</v>
      </c>
      <c r="Q51" s="37">
        <v>2</v>
      </c>
      <c r="R51" s="51">
        <f t="shared" si="39"/>
        <v>1.5811388300841898</v>
      </c>
      <c r="S51" s="34">
        <f t="shared" si="23"/>
        <v>2.5000000000000004</v>
      </c>
      <c r="T51" s="38">
        <v>2</v>
      </c>
      <c r="U51" s="51">
        <f t="shared" si="40"/>
        <v>1.5811388300841898</v>
      </c>
      <c r="V51" s="34">
        <f t="shared" si="24"/>
        <v>2.5000000000000004</v>
      </c>
      <c r="W51" s="37">
        <v>3</v>
      </c>
      <c r="X51" s="51">
        <f t="shared" si="41"/>
        <v>1.8708286933869707</v>
      </c>
      <c r="Y51" s="34">
        <f t="shared" si="42"/>
        <v>3.5</v>
      </c>
      <c r="Z51" s="45">
        <f t="shared" si="25"/>
        <v>26</v>
      </c>
      <c r="AA51" s="49">
        <f t="shared" si="26"/>
        <v>15.296809980409581</v>
      </c>
      <c r="AB51" s="35">
        <f t="shared" si="43"/>
        <v>233.99239557675816</v>
      </c>
      <c r="AC51" s="40">
        <f t="shared" si="27"/>
        <v>3.25</v>
      </c>
      <c r="AD51" s="47">
        <f t="shared" si="28"/>
        <v>1.9121012475511976</v>
      </c>
    </row>
    <row r="52" spans="1:30">
      <c r="A52" s="33">
        <v>19</v>
      </c>
      <c r="B52" s="37">
        <v>5</v>
      </c>
      <c r="C52" s="51">
        <f t="shared" si="29"/>
        <v>2.3452078799117149</v>
      </c>
      <c r="D52" s="43">
        <f t="shared" si="30"/>
        <v>5.5</v>
      </c>
      <c r="E52" s="37">
        <v>5</v>
      </c>
      <c r="F52" s="51">
        <f t="shared" si="31"/>
        <v>2.3452078799117149</v>
      </c>
      <c r="G52" s="34">
        <f t="shared" si="32"/>
        <v>5.5</v>
      </c>
      <c r="H52" s="37">
        <v>6</v>
      </c>
      <c r="I52" s="51">
        <f t="shared" si="33"/>
        <v>2.5495097567963922</v>
      </c>
      <c r="J52" s="34">
        <f t="shared" si="34"/>
        <v>6.4999999999999991</v>
      </c>
      <c r="K52" s="37">
        <v>4</v>
      </c>
      <c r="L52" s="51">
        <f t="shared" si="35"/>
        <v>2.1213203435596424</v>
      </c>
      <c r="M52" s="34">
        <f t="shared" si="36"/>
        <v>4.4999999999999991</v>
      </c>
      <c r="N52" s="37">
        <v>3</v>
      </c>
      <c r="O52" s="51">
        <f t="shared" si="37"/>
        <v>1.8708286933869707</v>
      </c>
      <c r="P52" s="34">
        <f t="shared" si="38"/>
        <v>3.5</v>
      </c>
      <c r="Q52" s="37">
        <v>1</v>
      </c>
      <c r="R52" s="51">
        <f t="shared" si="39"/>
        <v>1.2247448713915889</v>
      </c>
      <c r="S52" s="34">
        <f t="shared" si="23"/>
        <v>1.4999999999999998</v>
      </c>
      <c r="T52" s="38">
        <v>3</v>
      </c>
      <c r="U52" s="51">
        <f t="shared" si="40"/>
        <v>1.8708286933869707</v>
      </c>
      <c r="V52" s="34">
        <f t="shared" si="24"/>
        <v>3.5</v>
      </c>
      <c r="W52" s="37">
        <v>5</v>
      </c>
      <c r="X52" s="51">
        <f t="shared" si="41"/>
        <v>2.3452078799117149</v>
      </c>
      <c r="Y52" s="34">
        <f t="shared" si="42"/>
        <v>5.5</v>
      </c>
      <c r="Z52" s="45">
        <f t="shared" si="25"/>
        <v>32</v>
      </c>
      <c r="AA52" s="49">
        <f t="shared" si="26"/>
        <v>16.672855998256708</v>
      </c>
      <c r="AB52" s="35">
        <f t="shared" si="43"/>
        <v>277.98412713860466</v>
      </c>
      <c r="AC52" s="40">
        <f t="shared" si="27"/>
        <v>4</v>
      </c>
      <c r="AD52" s="47">
        <f t="shared" si="28"/>
        <v>2.0841069997820885</v>
      </c>
    </row>
    <row r="53" spans="1:30">
      <c r="A53" s="33">
        <v>20</v>
      </c>
      <c r="B53" s="37">
        <v>6</v>
      </c>
      <c r="C53" s="51">
        <f t="shared" si="29"/>
        <v>2.5495097567963922</v>
      </c>
      <c r="D53" s="43">
        <f t="shared" si="30"/>
        <v>6.4999999999999991</v>
      </c>
      <c r="E53" s="37">
        <v>6</v>
      </c>
      <c r="F53" s="51">
        <f t="shared" si="31"/>
        <v>2.5495097567963922</v>
      </c>
      <c r="G53" s="34">
        <f t="shared" si="32"/>
        <v>6.4999999999999991</v>
      </c>
      <c r="H53" s="37">
        <v>4</v>
      </c>
      <c r="I53" s="51">
        <f t="shared" si="33"/>
        <v>2.1213203435596424</v>
      </c>
      <c r="J53" s="34">
        <f t="shared" si="34"/>
        <v>4.4999999999999991</v>
      </c>
      <c r="K53" s="37">
        <v>3</v>
      </c>
      <c r="L53" s="51">
        <f t="shared" si="35"/>
        <v>1.8708286933869707</v>
      </c>
      <c r="M53" s="34">
        <f t="shared" si="36"/>
        <v>3.5</v>
      </c>
      <c r="N53" s="37">
        <v>3</v>
      </c>
      <c r="O53" s="51">
        <f t="shared" si="37"/>
        <v>1.8708286933869707</v>
      </c>
      <c r="P53" s="34">
        <f t="shared" si="38"/>
        <v>3.5</v>
      </c>
      <c r="Q53" s="37">
        <v>2</v>
      </c>
      <c r="R53" s="51">
        <f t="shared" si="39"/>
        <v>1.5811388300841898</v>
      </c>
      <c r="S53" s="34">
        <f t="shared" si="23"/>
        <v>2.5000000000000004</v>
      </c>
      <c r="T53" s="38">
        <v>2</v>
      </c>
      <c r="U53" s="51">
        <f t="shared" si="40"/>
        <v>1.5811388300841898</v>
      </c>
      <c r="V53" s="34">
        <f t="shared" si="24"/>
        <v>2.5000000000000004</v>
      </c>
      <c r="W53" s="37">
        <v>3</v>
      </c>
      <c r="X53" s="51">
        <f t="shared" si="41"/>
        <v>1.8708286933869707</v>
      </c>
      <c r="Y53" s="34">
        <f t="shared" si="42"/>
        <v>3.5</v>
      </c>
      <c r="Z53" s="45">
        <f t="shared" si="25"/>
        <v>29</v>
      </c>
      <c r="AA53" s="49">
        <f t="shared" si="26"/>
        <v>15.995103597481716</v>
      </c>
      <c r="AB53" s="35">
        <f t="shared" si="43"/>
        <v>255.84333909417253</v>
      </c>
      <c r="AC53" s="40">
        <f t="shared" si="27"/>
        <v>3.625</v>
      </c>
      <c r="AD53" s="47">
        <f t="shared" si="28"/>
        <v>1.9993879496852145</v>
      </c>
    </row>
    <row r="54" spans="1:30">
      <c r="A54" s="52" t="s">
        <v>23</v>
      </c>
      <c r="B54" s="52">
        <f>SUM(B34:B53)</f>
        <v>70</v>
      </c>
      <c r="C54" s="52">
        <f t="shared" ref="C54:AD54" si="44">SUM(C34:C53)</f>
        <v>38.984083513285576</v>
      </c>
      <c r="D54" s="52">
        <f t="shared" si="44"/>
        <v>80</v>
      </c>
      <c r="E54" s="52">
        <f t="shared" si="44"/>
        <v>89</v>
      </c>
      <c r="F54" s="52">
        <f t="shared" si="44"/>
        <v>43.860946769261467</v>
      </c>
      <c r="G54" s="52">
        <f t="shared" si="44"/>
        <v>99</v>
      </c>
      <c r="H54" s="52">
        <f t="shared" si="44"/>
        <v>91</v>
      </c>
      <c r="I54" s="52">
        <f t="shared" si="44"/>
        <v>44.619022691495552</v>
      </c>
      <c r="J54" s="52">
        <f t="shared" si="44"/>
        <v>101</v>
      </c>
      <c r="K54" s="52">
        <f t="shared" si="44"/>
        <v>81</v>
      </c>
      <c r="L54" s="52">
        <f t="shared" si="44"/>
        <v>41.923303147397959</v>
      </c>
      <c r="M54" s="52">
        <f t="shared" si="44"/>
        <v>91</v>
      </c>
      <c r="N54" s="52">
        <f t="shared" si="44"/>
        <v>72</v>
      </c>
      <c r="O54" s="52">
        <f t="shared" si="44"/>
        <v>40.159291256203964</v>
      </c>
      <c r="P54" s="52">
        <f t="shared" si="44"/>
        <v>82</v>
      </c>
      <c r="Q54" s="52">
        <f t="shared" si="44"/>
        <v>63</v>
      </c>
      <c r="R54" s="52">
        <f t="shared" si="44"/>
        <v>37.496142059325088</v>
      </c>
      <c r="S54" s="52">
        <f t="shared" si="44"/>
        <v>73</v>
      </c>
      <c r="T54" s="52">
        <f t="shared" si="44"/>
        <v>54</v>
      </c>
      <c r="U54" s="52">
        <f t="shared" si="44"/>
        <v>35.573434147841915</v>
      </c>
      <c r="V54" s="52">
        <f t="shared" si="44"/>
        <v>64</v>
      </c>
      <c r="W54" s="52">
        <f t="shared" si="44"/>
        <v>65</v>
      </c>
      <c r="X54" s="52">
        <f t="shared" si="44"/>
        <v>38.215434284301011</v>
      </c>
      <c r="Y54" s="52">
        <f t="shared" si="44"/>
        <v>75</v>
      </c>
      <c r="Z54" s="52">
        <f t="shared" si="44"/>
        <v>585</v>
      </c>
      <c r="AA54" s="52">
        <f t="shared" si="44"/>
        <v>320.83165786911252</v>
      </c>
      <c r="AB54" s="52">
        <f t="shared" si="44"/>
        <v>5174.0819284264307</v>
      </c>
      <c r="AC54" s="52">
        <f t="shared" si="44"/>
        <v>73.125</v>
      </c>
      <c r="AD54" s="52">
        <f t="shared" si="44"/>
        <v>40.103957233639065</v>
      </c>
    </row>
    <row r="55" spans="1:30">
      <c r="A55" s="53" t="s">
        <v>29</v>
      </c>
      <c r="B55" s="54">
        <f>AVERAGE(B34:B53)</f>
        <v>3.5</v>
      </c>
      <c r="C55" s="54">
        <f t="shared" ref="C55:AD55" si="45">AVERAGE(C34:C53)</f>
        <v>1.9492041756642788</v>
      </c>
      <c r="D55" s="54">
        <f t="shared" si="45"/>
        <v>4</v>
      </c>
      <c r="E55" s="54">
        <f t="shared" si="45"/>
        <v>4.45</v>
      </c>
      <c r="F55" s="54">
        <f t="shared" si="45"/>
        <v>2.1930473384630735</v>
      </c>
      <c r="G55" s="54">
        <f t="shared" si="45"/>
        <v>4.95</v>
      </c>
      <c r="H55" s="54">
        <f t="shared" si="45"/>
        <v>4.55</v>
      </c>
      <c r="I55" s="54">
        <f t="shared" si="45"/>
        <v>2.2309511345747777</v>
      </c>
      <c r="J55" s="54">
        <f t="shared" si="45"/>
        <v>5.05</v>
      </c>
      <c r="K55" s="54">
        <f t="shared" si="45"/>
        <v>4.05</v>
      </c>
      <c r="L55" s="54">
        <f t="shared" si="45"/>
        <v>2.0961651573698981</v>
      </c>
      <c r="M55" s="54">
        <f t="shared" si="45"/>
        <v>4.55</v>
      </c>
      <c r="N55" s="54">
        <f t="shared" si="45"/>
        <v>3.6</v>
      </c>
      <c r="O55" s="54">
        <f t="shared" si="45"/>
        <v>2.0079645628101983</v>
      </c>
      <c r="P55" s="54">
        <f t="shared" si="45"/>
        <v>4.0999999999999996</v>
      </c>
      <c r="Q55" s="54">
        <f t="shared" si="45"/>
        <v>3.15</v>
      </c>
      <c r="R55" s="54">
        <f t="shared" si="45"/>
        <v>1.8748071029662543</v>
      </c>
      <c r="S55" s="54">
        <f t="shared" si="45"/>
        <v>3.65</v>
      </c>
      <c r="T55" s="54">
        <f t="shared" si="45"/>
        <v>2.7</v>
      </c>
      <c r="U55" s="54">
        <f t="shared" si="45"/>
        <v>1.7786717073920957</v>
      </c>
      <c r="V55" s="54">
        <f t="shared" si="45"/>
        <v>3.2</v>
      </c>
      <c r="W55" s="54">
        <f t="shared" si="45"/>
        <v>3.25</v>
      </c>
      <c r="X55" s="54">
        <f t="shared" si="45"/>
        <v>1.9107717142150507</v>
      </c>
      <c r="Y55" s="54">
        <f t="shared" si="45"/>
        <v>3.75</v>
      </c>
      <c r="Z55" s="54">
        <f t="shared" si="45"/>
        <v>29.25</v>
      </c>
      <c r="AA55" s="54">
        <f t="shared" si="45"/>
        <v>16.041582893455626</v>
      </c>
      <c r="AB55" s="54">
        <f t="shared" si="45"/>
        <v>258.70409642132154</v>
      </c>
      <c r="AC55" s="54">
        <f t="shared" si="45"/>
        <v>3.65625</v>
      </c>
      <c r="AD55" s="54">
        <f t="shared" si="45"/>
        <v>2.0051978616819532</v>
      </c>
    </row>
    <row r="58" spans="1:30">
      <c r="A58" s="119" t="s">
        <v>42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</row>
    <row r="59" spans="1:30">
      <c r="A59" s="121" t="s">
        <v>21</v>
      </c>
      <c r="B59" s="122" t="s">
        <v>22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24" t="s">
        <v>23</v>
      </c>
      <c r="AA59" s="141"/>
      <c r="AB59" s="141"/>
      <c r="AC59" s="137" t="s">
        <v>24</v>
      </c>
      <c r="AD59" s="138"/>
    </row>
    <row r="60" spans="1:30">
      <c r="A60" s="121"/>
      <c r="B60" s="126" t="s">
        <v>30</v>
      </c>
      <c r="C60" s="126"/>
      <c r="D60" s="126"/>
      <c r="E60" s="128" t="s">
        <v>31</v>
      </c>
      <c r="F60" s="128"/>
      <c r="G60" s="128"/>
      <c r="H60" s="128" t="s">
        <v>32</v>
      </c>
      <c r="I60" s="128"/>
      <c r="J60" s="128"/>
      <c r="K60" s="128" t="s">
        <v>33</v>
      </c>
      <c r="L60" s="128"/>
      <c r="M60" s="128"/>
      <c r="N60" s="128" t="s">
        <v>34</v>
      </c>
      <c r="O60" s="128"/>
      <c r="P60" s="128"/>
      <c r="Q60" s="128" t="s">
        <v>35</v>
      </c>
      <c r="R60" s="141"/>
      <c r="S60" s="141"/>
      <c r="T60" s="128" t="s">
        <v>36</v>
      </c>
      <c r="U60" s="141"/>
      <c r="V60" s="141"/>
      <c r="W60" s="128" t="s">
        <v>37</v>
      </c>
      <c r="X60" s="141"/>
      <c r="Y60" s="141"/>
      <c r="Z60" s="141"/>
      <c r="AA60" s="141"/>
      <c r="AB60" s="141"/>
      <c r="AC60" s="139"/>
      <c r="AD60" s="140"/>
    </row>
    <row r="61" spans="1:30">
      <c r="A61" s="55" t="s">
        <v>25</v>
      </c>
      <c r="B61" s="36" t="s">
        <v>26</v>
      </c>
      <c r="C61" s="50" t="s">
        <v>27</v>
      </c>
      <c r="D61" s="42" t="s">
        <v>28</v>
      </c>
      <c r="E61" s="36" t="s">
        <v>26</v>
      </c>
      <c r="F61" s="50" t="s">
        <v>27</v>
      </c>
      <c r="G61" s="32" t="s">
        <v>28</v>
      </c>
      <c r="H61" s="36" t="s">
        <v>26</v>
      </c>
      <c r="I61" s="50" t="s">
        <v>27</v>
      </c>
      <c r="J61" s="32" t="s">
        <v>28</v>
      </c>
      <c r="K61" s="36" t="s">
        <v>26</v>
      </c>
      <c r="L61" s="50" t="s">
        <v>27</v>
      </c>
      <c r="M61" s="32" t="s">
        <v>28</v>
      </c>
      <c r="N61" s="36" t="s">
        <v>26</v>
      </c>
      <c r="O61" s="50" t="s">
        <v>27</v>
      </c>
      <c r="P61" s="32" t="s">
        <v>28</v>
      </c>
      <c r="Q61" s="36" t="s">
        <v>26</v>
      </c>
      <c r="R61" s="50" t="s">
        <v>27</v>
      </c>
      <c r="S61" s="32" t="s">
        <v>28</v>
      </c>
      <c r="T61" s="36" t="s">
        <v>26</v>
      </c>
      <c r="U61" s="50" t="s">
        <v>27</v>
      </c>
      <c r="V61" s="32" t="s">
        <v>28</v>
      </c>
      <c r="W61" s="36" t="s">
        <v>26</v>
      </c>
      <c r="X61" s="50" t="s">
        <v>27</v>
      </c>
      <c r="Y61" s="32" t="s">
        <v>28</v>
      </c>
      <c r="Z61" s="44" t="s">
        <v>26</v>
      </c>
      <c r="AA61" s="48" t="s">
        <v>27</v>
      </c>
      <c r="AB61" s="32" t="s">
        <v>28</v>
      </c>
      <c r="AC61" s="39" t="s">
        <v>26</v>
      </c>
      <c r="AD61" s="46" t="s">
        <v>27</v>
      </c>
    </row>
    <row r="62" spans="1:30">
      <c r="A62" s="33">
        <v>1</v>
      </c>
      <c r="B62" s="36">
        <v>5</v>
      </c>
      <c r="C62" s="51">
        <f>(B62+0.5)^0.5</f>
        <v>2.3452078799117149</v>
      </c>
      <c r="D62" s="43">
        <f>(C62*C62)</f>
        <v>5.5</v>
      </c>
      <c r="E62" s="37">
        <v>5</v>
      </c>
      <c r="F62" s="51">
        <f>(E62+0.5)^0.5</f>
        <v>2.3452078799117149</v>
      </c>
      <c r="G62" s="34">
        <f>(F62*F62)</f>
        <v>5.5</v>
      </c>
      <c r="H62" s="37">
        <v>6</v>
      </c>
      <c r="I62" s="51">
        <f>(H62+0.5)^0.5</f>
        <v>2.5495097567963922</v>
      </c>
      <c r="J62" s="34">
        <f>(I62*I62)</f>
        <v>6.4999999999999991</v>
      </c>
      <c r="K62" s="37">
        <v>4</v>
      </c>
      <c r="L62" s="51">
        <f>(K62+0.5)^0.5</f>
        <v>2.1213203435596424</v>
      </c>
      <c r="M62" s="34">
        <f>(L62*L62)</f>
        <v>4.4999999999999991</v>
      </c>
      <c r="N62" s="37">
        <v>3</v>
      </c>
      <c r="O62" s="51">
        <f>(N62+0.5)^0.5</f>
        <v>1.8708286933869707</v>
      </c>
      <c r="P62" s="34">
        <f>(O62*O62)</f>
        <v>3.5</v>
      </c>
      <c r="Q62" s="37">
        <v>1</v>
      </c>
      <c r="R62" s="51">
        <f>(Q62+0.5)^0.5</f>
        <v>1.2247448713915889</v>
      </c>
      <c r="S62" s="34">
        <f t="shared" ref="S62:S81" si="46">(R62*R62)</f>
        <v>1.4999999999999998</v>
      </c>
      <c r="T62" s="38">
        <v>3</v>
      </c>
      <c r="U62" s="51">
        <f>(T62+0.5)^0.5</f>
        <v>1.8708286933869707</v>
      </c>
      <c r="V62" s="34">
        <f t="shared" ref="V62:V81" si="47">(U62*U62)</f>
        <v>3.5</v>
      </c>
      <c r="W62" s="37">
        <v>5</v>
      </c>
      <c r="X62" s="51">
        <f>(W62+0.5)^0.5</f>
        <v>2.3452078799117149</v>
      </c>
      <c r="Y62" s="34">
        <f>(X62*X62)</f>
        <v>5.5</v>
      </c>
      <c r="Z62" s="45">
        <f t="shared" ref="Z62:Z81" si="48">SUM(B62,E62,H62,K62,N62,Q62,T62,W62)</f>
        <v>32</v>
      </c>
      <c r="AA62" s="49">
        <f t="shared" ref="AA62:AA81" si="49">SUM(C62,F62,I62,L62,O62,R62,U62,X62,)</f>
        <v>16.672855998256708</v>
      </c>
      <c r="AB62" s="35">
        <f>(AA62*AA62)</f>
        <v>277.98412713860466</v>
      </c>
      <c r="AC62" s="40">
        <f t="shared" ref="AC62:AC81" si="50">AVERAGE(B62,E62,H62,K62,N62,Q62,T62,W62)</f>
        <v>4</v>
      </c>
      <c r="AD62" s="47">
        <f t="shared" ref="AD62:AD81" si="51">AVERAGE(C62,F62,I62,L62,O62,R62,U62,X62)</f>
        <v>2.0841069997820885</v>
      </c>
    </row>
    <row r="63" spans="1:30">
      <c r="A63" s="33">
        <v>2</v>
      </c>
      <c r="B63" s="37">
        <v>3</v>
      </c>
      <c r="C63" s="51">
        <f t="shared" ref="C63:C81" si="52">(B63+0.5)^0.5</f>
        <v>1.8708286933869707</v>
      </c>
      <c r="D63" s="43">
        <f t="shared" ref="D63:D81" si="53">(C63*C63)</f>
        <v>3.5</v>
      </c>
      <c r="E63" s="37">
        <v>2</v>
      </c>
      <c r="F63" s="51">
        <f t="shared" ref="F63:F81" si="54">(E63+0.5)^0.5</f>
        <v>1.5811388300841898</v>
      </c>
      <c r="G63" s="34">
        <f t="shared" ref="G63:G81" si="55">(F63*F63)</f>
        <v>2.5000000000000004</v>
      </c>
      <c r="H63" s="37">
        <v>3</v>
      </c>
      <c r="I63" s="51">
        <f t="shared" ref="I63:I81" si="56">(H63+0.5)^0.5</f>
        <v>1.8708286933869707</v>
      </c>
      <c r="J63" s="34">
        <f t="shared" ref="J63:J81" si="57">(I63*I63)</f>
        <v>3.5</v>
      </c>
      <c r="K63" s="37">
        <v>2</v>
      </c>
      <c r="L63" s="51">
        <f t="shared" ref="L63:L81" si="58">(K63+0.5)^0.5</f>
        <v>1.5811388300841898</v>
      </c>
      <c r="M63" s="34">
        <f t="shared" ref="M63:M81" si="59">(L63*L63)</f>
        <v>2.5000000000000004</v>
      </c>
      <c r="N63" s="37">
        <v>3</v>
      </c>
      <c r="O63" s="51">
        <f t="shared" ref="O63:O81" si="60">(N63+0.5)^0.5</f>
        <v>1.8708286933869707</v>
      </c>
      <c r="P63" s="34">
        <f t="shared" ref="P63:P81" si="61">(O63*O63)</f>
        <v>3.5</v>
      </c>
      <c r="Q63" s="37">
        <v>2</v>
      </c>
      <c r="R63" s="51">
        <f t="shared" ref="R63:R81" si="62">(Q63+0.5)^0.5</f>
        <v>1.5811388300841898</v>
      </c>
      <c r="S63" s="34">
        <f t="shared" si="46"/>
        <v>2.5000000000000004</v>
      </c>
      <c r="T63" s="38">
        <v>2</v>
      </c>
      <c r="U63" s="51">
        <f t="shared" ref="U63:U81" si="63">(T63+0.5)^0.5</f>
        <v>1.5811388300841898</v>
      </c>
      <c r="V63" s="34">
        <f t="shared" si="47"/>
        <v>2.5000000000000004</v>
      </c>
      <c r="W63" s="37">
        <v>3</v>
      </c>
      <c r="X63" s="51">
        <f t="shared" ref="X63:X81" si="64">(W63+0.5)^0.5</f>
        <v>1.8708286933869707</v>
      </c>
      <c r="Y63" s="34">
        <f t="shared" ref="Y63:Y81" si="65">(X63*X63)</f>
        <v>3.5</v>
      </c>
      <c r="Z63" s="45">
        <f t="shared" si="48"/>
        <v>20</v>
      </c>
      <c r="AA63" s="49">
        <f t="shared" si="49"/>
        <v>13.80787009388464</v>
      </c>
      <c r="AB63" s="35">
        <f t="shared" ref="AB63:AB81" si="66">(AA63*AA63)</f>
        <v>190.65727652959382</v>
      </c>
      <c r="AC63" s="40">
        <f t="shared" si="50"/>
        <v>2.5</v>
      </c>
      <c r="AD63" s="47">
        <f t="shared" si="51"/>
        <v>1.72598376173558</v>
      </c>
    </row>
    <row r="64" spans="1:30">
      <c r="A64" s="33">
        <v>3</v>
      </c>
      <c r="B64" s="37">
        <v>3</v>
      </c>
      <c r="C64" s="51">
        <f t="shared" si="52"/>
        <v>1.8708286933869707</v>
      </c>
      <c r="D64" s="43">
        <f t="shared" si="53"/>
        <v>3.5</v>
      </c>
      <c r="E64" s="37">
        <v>5</v>
      </c>
      <c r="F64" s="51">
        <f t="shared" si="54"/>
        <v>2.3452078799117149</v>
      </c>
      <c r="G64" s="34">
        <f t="shared" si="55"/>
        <v>5.5</v>
      </c>
      <c r="H64" s="37">
        <v>5</v>
      </c>
      <c r="I64" s="51">
        <f t="shared" si="56"/>
        <v>2.3452078799117149</v>
      </c>
      <c r="J64" s="34">
        <f t="shared" si="57"/>
        <v>5.5</v>
      </c>
      <c r="K64" s="37">
        <v>5</v>
      </c>
      <c r="L64" s="51">
        <f t="shared" si="58"/>
        <v>2.3452078799117149</v>
      </c>
      <c r="M64" s="34">
        <f t="shared" si="59"/>
        <v>5.5</v>
      </c>
      <c r="N64" s="37">
        <v>4</v>
      </c>
      <c r="O64" s="51">
        <f t="shared" si="60"/>
        <v>2.1213203435596424</v>
      </c>
      <c r="P64" s="34">
        <f t="shared" si="61"/>
        <v>4.4999999999999991</v>
      </c>
      <c r="Q64" s="37">
        <v>5</v>
      </c>
      <c r="R64" s="51">
        <f t="shared" si="62"/>
        <v>2.3452078799117149</v>
      </c>
      <c r="S64" s="34">
        <f t="shared" si="46"/>
        <v>5.5</v>
      </c>
      <c r="T64" s="38">
        <v>3</v>
      </c>
      <c r="U64" s="51">
        <f t="shared" si="63"/>
        <v>1.8708286933869707</v>
      </c>
      <c r="V64" s="34">
        <f t="shared" si="47"/>
        <v>3.5</v>
      </c>
      <c r="W64" s="37">
        <v>6</v>
      </c>
      <c r="X64" s="51">
        <f t="shared" si="64"/>
        <v>2.5495097567963922</v>
      </c>
      <c r="Y64" s="34">
        <f t="shared" si="65"/>
        <v>6.4999999999999991</v>
      </c>
      <c r="Z64" s="45">
        <f t="shared" si="48"/>
        <v>36</v>
      </c>
      <c r="AA64" s="49">
        <f t="shared" si="49"/>
        <v>17.793319006776837</v>
      </c>
      <c r="AB64" s="35">
        <f t="shared" si="66"/>
        <v>316.60220127692583</v>
      </c>
      <c r="AC64" s="40">
        <f t="shared" si="50"/>
        <v>4.5</v>
      </c>
      <c r="AD64" s="47">
        <f t="shared" si="51"/>
        <v>2.2241648758471046</v>
      </c>
    </row>
    <row r="65" spans="1:30">
      <c r="A65" s="33">
        <v>4</v>
      </c>
      <c r="B65" s="37">
        <v>5</v>
      </c>
      <c r="C65" s="51">
        <f t="shared" si="52"/>
        <v>2.3452078799117149</v>
      </c>
      <c r="D65" s="43">
        <f t="shared" si="53"/>
        <v>5.5</v>
      </c>
      <c r="E65" s="37">
        <v>4</v>
      </c>
      <c r="F65" s="51">
        <f t="shared" si="54"/>
        <v>2.1213203435596424</v>
      </c>
      <c r="G65" s="34">
        <f t="shared" si="55"/>
        <v>4.4999999999999991</v>
      </c>
      <c r="H65" s="37">
        <v>5</v>
      </c>
      <c r="I65" s="51">
        <f t="shared" si="56"/>
        <v>2.3452078799117149</v>
      </c>
      <c r="J65" s="34">
        <f t="shared" si="57"/>
        <v>5.5</v>
      </c>
      <c r="K65" s="37">
        <v>5</v>
      </c>
      <c r="L65" s="51">
        <f t="shared" si="58"/>
        <v>2.3452078799117149</v>
      </c>
      <c r="M65" s="34">
        <f t="shared" si="59"/>
        <v>5.5</v>
      </c>
      <c r="N65" s="37">
        <v>4</v>
      </c>
      <c r="O65" s="51">
        <f t="shared" si="60"/>
        <v>2.1213203435596424</v>
      </c>
      <c r="P65" s="34">
        <f t="shared" si="61"/>
        <v>4.4999999999999991</v>
      </c>
      <c r="Q65" s="37">
        <v>4</v>
      </c>
      <c r="R65" s="51">
        <f t="shared" si="62"/>
        <v>2.1213203435596424</v>
      </c>
      <c r="S65" s="34">
        <f t="shared" si="46"/>
        <v>4.4999999999999991</v>
      </c>
      <c r="T65" s="38">
        <v>5</v>
      </c>
      <c r="U65" s="51">
        <f t="shared" si="63"/>
        <v>2.3452078799117149</v>
      </c>
      <c r="V65" s="34">
        <f t="shared" si="47"/>
        <v>5.5</v>
      </c>
      <c r="W65" s="37">
        <v>4</v>
      </c>
      <c r="X65" s="51">
        <f t="shared" si="64"/>
        <v>2.1213203435596424</v>
      </c>
      <c r="Y65" s="34">
        <f t="shared" si="65"/>
        <v>4.4999999999999991</v>
      </c>
      <c r="Z65" s="45">
        <f t="shared" si="48"/>
        <v>36</v>
      </c>
      <c r="AA65" s="49">
        <f t="shared" si="49"/>
        <v>17.866112893885429</v>
      </c>
      <c r="AB65" s="35">
        <f t="shared" si="66"/>
        <v>319.19798993705916</v>
      </c>
      <c r="AC65" s="40">
        <f t="shared" si="50"/>
        <v>4.5</v>
      </c>
      <c r="AD65" s="47">
        <f t="shared" si="51"/>
        <v>2.2332641117356786</v>
      </c>
    </row>
    <row r="66" spans="1:30">
      <c r="A66" s="33">
        <v>5</v>
      </c>
      <c r="B66" s="37">
        <v>3</v>
      </c>
      <c r="C66" s="51">
        <f t="shared" si="52"/>
        <v>1.8708286933869707</v>
      </c>
      <c r="D66" s="43">
        <f t="shared" si="53"/>
        <v>3.5</v>
      </c>
      <c r="E66" s="37">
        <v>1</v>
      </c>
      <c r="F66" s="51">
        <f t="shared" si="54"/>
        <v>1.2247448713915889</v>
      </c>
      <c r="G66" s="34">
        <f t="shared" si="55"/>
        <v>1.4999999999999998</v>
      </c>
      <c r="H66" s="37">
        <v>5</v>
      </c>
      <c r="I66" s="51">
        <f t="shared" si="56"/>
        <v>2.3452078799117149</v>
      </c>
      <c r="J66" s="34">
        <f t="shared" si="57"/>
        <v>5.5</v>
      </c>
      <c r="K66" s="37">
        <v>6</v>
      </c>
      <c r="L66" s="51">
        <f t="shared" si="58"/>
        <v>2.5495097567963922</v>
      </c>
      <c r="M66" s="34">
        <f t="shared" si="59"/>
        <v>6.4999999999999991</v>
      </c>
      <c r="N66" s="37">
        <v>1</v>
      </c>
      <c r="O66" s="51">
        <f t="shared" si="60"/>
        <v>1.2247448713915889</v>
      </c>
      <c r="P66" s="34">
        <f t="shared" si="61"/>
        <v>1.4999999999999998</v>
      </c>
      <c r="Q66" s="37">
        <v>4</v>
      </c>
      <c r="R66" s="51">
        <f t="shared" si="62"/>
        <v>2.1213203435596424</v>
      </c>
      <c r="S66" s="34">
        <f t="shared" si="46"/>
        <v>4.4999999999999991</v>
      </c>
      <c r="T66" s="38">
        <v>2</v>
      </c>
      <c r="U66" s="51">
        <f t="shared" si="63"/>
        <v>1.5811388300841898</v>
      </c>
      <c r="V66" s="34">
        <f t="shared" si="47"/>
        <v>2.5000000000000004</v>
      </c>
      <c r="W66" s="37">
        <v>2</v>
      </c>
      <c r="X66" s="51">
        <f t="shared" si="64"/>
        <v>1.5811388300841898</v>
      </c>
      <c r="Y66" s="34">
        <f t="shared" si="65"/>
        <v>2.5000000000000004</v>
      </c>
      <c r="Z66" s="45">
        <f t="shared" si="48"/>
        <v>24</v>
      </c>
      <c r="AA66" s="49">
        <f t="shared" si="49"/>
        <v>14.498634076606276</v>
      </c>
      <c r="AB66" s="35">
        <f t="shared" si="66"/>
        <v>210.21039008732873</v>
      </c>
      <c r="AC66" s="40">
        <f t="shared" si="50"/>
        <v>3</v>
      </c>
      <c r="AD66" s="47">
        <f t="shared" si="51"/>
        <v>1.8123292595757845</v>
      </c>
    </row>
    <row r="67" spans="1:30">
      <c r="A67" s="33">
        <v>6</v>
      </c>
      <c r="B67" s="37">
        <v>4</v>
      </c>
      <c r="C67" s="51">
        <f t="shared" si="52"/>
        <v>2.1213203435596424</v>
      </c>
      <c r="D67" s="43">
        <f t="shared" si="53"/>
        <v>4.4999999999999991</v>
      </c>
      <c r="E67" s="37">
        <v>4</v>
      </c>
      <c r="F67" s="51">
        <f t="shared" si="54"/>
        <v>2.1213203435596424</v>
      </c>
      <c r="G67" s="34">
        <f t="shared" si="55"/>
        <v>4.4999999999999991</v>
      </c>
      <c r="H67" s="37">
        <v>4</v>
      </c>
      <c r="I67" s="51">
        <f t="shared" si="56"/>
        <v>2.1213203435596424</v>
      </c>
      <c r="J67" s="34">
        <f t="shared" si="57"/>
        <v>4.4999999999999991</v>
      </c>
      <c r="K67" s="37">
        <v>2</v>
      </c>
      <c r="L67" s="51">
        <f t="shared" si="58"/>
        <v>1.5811388300841898</v>
      </c>
      <c r="M67" s="34">
        <f t="shared" si="59"/>
        <v>2.5000000000000004</v>
      </c>
      <c r="N67" s="37">
        <v>3</v>
      </c>
      <c r="O67" s="51">
        <f t="shared" si="60"/>
        <v>1.8708286933869707</v>
      </c>
      <c r="P67" s="34">
        <f t="shared" si="61"/>
        <v>3.5</v>
      </c>
      <c r="Q67" s="37">
        <v>4</v>
      </c>
      <c r="R67" s="51">
        <f t="shared" si="62"/>
        <v>2.1213203435596424</v>
      </c>
      <c r="S67" s="34">
        <f t="shared" si="46"/>
        <v>4.4999999999999991</v>
      </c>
      <c r="T67" s="38">
        <v>2</v>
      </c>
      <c r="U67" s="51">
        <f t="shared" si="63"/>
        <v>1.5811388300841898</v>
      </c>
      <c r="V67" s="34">
        <f t="shared" si="47"/>
        <v>2.5000000000000004</v>
      </c>
      <c r="W67" s="37">
        <v>5</v>
      </c>
      <c r="X67" s="51">
        <f t="shared" si="64"/>
        <v>2.3452078799117149</v>
      </c>
      <c r="Y67" s="34">
        <f t="shared" si="65"/>
        <v>5.5</v>
      </c>
      <c r="Z67" s="45">
        <f t="shared" si="48"/>
        <v>28</v>
      </c>
      <c r="AA67" s="49">
        <f t="shared" si="49"/>
        <v>15.863595607705635</v>
      </c>
      <c r="AB67" s="35">
        <f>(AA67*AA67)</f>
        <v>251.65366560481752</v>
      </c>
      <c r="AC67" s="40">
        <f t="shared" si="50"/>
        <v>3.5</v>
      </c>
      <c r="AD67" s="47">
        <f t="shared" si="51"/>
        <v>1.9829494509632044</v>
      </c>
    </row>
    <row r="68" spans="1:30">
      <c r="A68" s="33">
        <v>7</v>
      </c>
      <c r="B68" s="37">
        <v>5</v>
      </c>
      <c r="C68" s="51">
        <f t="shared" si="52"/>
        <v>2.3452078799117149</v>
      </c>
      <c r="D68" s="43">
        <f t="shared" si="53"/>
        <v>5.5</v>
      </c>
      <c r="E68" s="37">
        <v>5</v>
      </c>
      <c r="F68" s="51">
        <f t="shared" si="54"/>
        <v>2.3452078799117149</v>
      </c>
      <c r="G68" s="34">
        <f t="shared" si="55"/>
        <v>5.5</v>
      </c>
      <c r="H68" s="37">
        <v>4</v>
      </c>
      <c r="I68" s="51">
        <f t="shared" si="56"/>
        <v>2.1213203435596424</v>
      </c>
      <c r="J68" s="34">
        <f t="shared" si="57"/>
        <v>4.4999999999999991</v>
      </c>
      <c r="K68" s="37">
        <v>4</v>
      </c>
      <c r="L68" s="51">
        <f t="shared" si="58"/>
        <v>2.1213203435596424</v>
      </c>
      <c r="M68" s="34">
        <f t="shared" si="59"/>
        <v>4.4999999999999991</v>
      </c>
      <c r="N68" s="37">
        <v>4</v>
      </c>
      <c r="O68" s="51">
        <f t="shared" si="60"/>
        <v>2.1213203435596424</v>
      </c>
      <c r="P68" s="34">
        <f t="shared" si="61"/>
        <v>4.4999999999999991</v>
      </c>
      <c r="Q68" s="37">
        <v>5</v>
      </c>
      <c r="R68" s="51">
        <f t="shared" si="62"/>
        <v>2.3452078799117149</v>
      </c>
      <c r="S68" s="34">
        <f t="shared" si="46"/>
        <v>5.5</v>
      </c>
      <c r="T68" s="38">
        <v>4</v>
      </c>
      <c r="U68" s="51">
        <f t="shared" si="63"/>
        <v>2.1213203435596424</v>
      </c>
      <c r="V68" s="34">
        <f t="shared" si="47"/>
        <v>4.4999999999999991</v>
      </c>
      <c r="W68" s="37">
        <v>3</v>
      </c>
      <c r="X68" s="51">
        <f t="shared" si="64"/>
        <v>1.8708286933869707</v>
      </c>
      <c r="Y68" s="34">
        <f t="shared" si="65"/>
        <v>3.5</v>
      </c>
      <c r="Z68" s="45">
        <f t="shared" si="48"/>
        <v>34</v>
      </c>
      <c r="AA68" s="49">
        <f t="shared" si="49"/>
        <v>17.391733707360686</v>
      </c>
      <c r="AB68" s="35">
        <f t="shared" si="66"/>
        <v>302.47240134774586</v>
      </c>
      <c r="AC68" s="40">
        <f t="shared" si="50"/>
        <v>4.25</v>
      </c>
      <c r="AD68" s="47">
        <f t="shared" si="51"/>
        <v>2.1739667134200857</v>
      </c>
    </row>
    <row r="69" spans="1:30">
      <c r="A69" s="33">
        <v>8</v>
      </c>
      <c r="B69" s="37">
        <v>3</v>
      </c>
      <c r="C69" s="51">
        <f t="shared" si="52"/>
        <v>1.8708286933869707</v>
      </c>
      <c r="D69" s="43">
        <f t="shared" si="53"/>
        <v>3.5</v>
      </c>
      <c r="E69" s="37">
        <v>6</v>
      </c>
      <c r="F69" s="51">
        <f t="shared" si="54"/>
        <v>2.5495097567963922</v>
      </c>
      <c r="G69" s="34">
        <f t="shared" si="55"/>
        <v>6.4999999999999991</v>
      </c>
      <c r="H69" s="37">
        <v>4</v>
      </c>
      <c r="I69" s="51">
        <f t="shared" si="56"/>
        <v>2.1213203435596424</v>
      </c>
      <c r="J69" s="34">
        <f t="shared" si="57"/>
        <v>4.4999999999999991</v>
      </c>
      <c r="K69" s="37">
        <v>1</v>
      </c>
      <c r="L69" s="51">
        <f t="shared" si="58"/>
        <v>1.2247448713915889</v>
      </c>
      <c r="M69" s="34">
        <f t="shared" si="59"/>
        <v>1.4999999999999998</v>
      </c>
      <c r="N69" s="37">
        <v>6</v>
      </c>
      <c r="O69" s="51">
        <f t="shared" si="60"/>
        <v>2.5495097567963922</v>
      </c>
      <c r="P69" s="34">
        <f t="shared" si="61"/>
        <v>6.4999999999999991</v>
      </c>
      <c r="Q69" s="37">
        <v>5</v>
      </c>
      <c r="R69" s="51">
        <f t="shared" si="62"/>
        <v>2.3452078799117149</v>
      </c>
      <c r="S69" s="34">
        <f t="shared" si="46"/>
        <v>5.5</v>
      </c>
      <c r="T69" s="38">
        <v>3</v>
      </c>
      <c r="U69" s="51">
        <f t="shared" si="63"/>
        <v>1.8708286933869707</v>
      </c>
      <c r="V69" s="34">
        <f t="shared" si="47"/>
        <v>3.5</v>
      </c>
      <c r="W69" s="37">
        <v>2</v>
      </c>
      <c r="X69" s="51">
        <f t="shared" si="64"/>
        <v>1.5811388300841898</v>
      </c>
      <c r="Y69" s="34">
        <f t="shared" si="65"/>
        <v>2.5000000000000004</v>
      </c>
      <c r="Z69" s="45">
        <f t="shared" si="48"/>
        <v>30</v>
      </c>
      <c r="AA69" s="49">
        <f t="shared" si="49"/>
        <v>16.113088825313863</v>
      </c>
      <c r="AB69" s="35">
        <f t="shared" si="66"/>
        <v>259.63163149245446</v>
      </c>
      <c r="AC69" s="40">
        <f t="shared" si="50"/>
        <v>3.75</v>
      </c>
      <c r="AD69" s="47">
        <f t="shared" si="51"/>
        <v>2.0141361031642329</v>
      </c>
    </row>
    <row r="70" spans="1:30">
      <c r="A70" s="33">
        <v>9</v>
      </c>
      <c r="B70" s="37">
        <v>1</v>
      </c>
      <c r="C70" s="51">
        <f t="shared" si="52"/>
        <v>1.2247448713915889</v>
      </c>
      <c r="D70" s="43">
        <f t="shared" si="53"/>
        <v>1.4999999999999998</v>
      </c>
      <c r="E70" s="37">
        <v>1</v>
      </c>
      <c r="F70" s="51">
        <f t="shared" si="54"/>
        <v>1.2247448713915889</v>
      </c>
      <c r="G70" s="34">
        <f t="shared" si="55"/>
        <v>1.4999999999999998</v>
      </c>
      <c r="H70" s="37">
        <v>3</v>
      </c>
      <c r="I70" s="51">
        <f t="shared" si="56"/>
        <v>1.8708286933869707</v>
      </c>
      <c r="J70" s="34">
        <f t="shared" si="57"/>
        <v>3.5</v>
      </c>
      <c r="K70" s="37">
        <v>4</v>
      </c>
      <c r="L70" s="51">
        <f t="shared" si="58"/>
        <v>2.1213203435596424</v>
      </c>
      <c r="M70" s="34">
        <f t="shared" si="59"/>
        <v>4.4999999999999991</v>
      </c>
      <c r="N70" s="37">
        <v>4</v>
      </c>
      <c r="O70" s="51">
        <f t="shared" si="60"/>
        <v>2.1213203435596424</v>
      </c>
      <c r="P70" s="34">
        <f t="shared" si="61"/>
        <v>4.4999999999999991</v>
      </c>
      <c r="Q70" s="37">
        <v>3</v>
      </c>
      <c r="R70" s="51">
        <f t="shared" si="62"/>
        <v>1.8708286933869707</v>
      </c>
      <c r="S70" s="34">
        <f t="shared" si="46"/>
        <v>3.5</v>
      </c>
      <c r="T70" s="38">
        <v>3</v>
      </c>
      <c r="U70" s="51">
        <f t="shared" si="63"/>
        <v>1.8708286933869707</v>
      </c>
      <c r="V70" s="34">
        <f t="shared" si="47"/>
        <v>3.5</v>
      </c>
      <c r="W70" s="37">
        <v>2</v>
      </c>
      <c r="X70" s="51">
        <f t="shared" si="64"/>
        <v>1.5811388300841898</v>
      </c>
      <c r="Y70" s="34">
        <f t="shared" si="65"/>
        <v>2.5000000000000004</v>
      </c>
      <c r="Z70" s="45">
        <f t="shared" si="48"/>
        <v>21</v>
      </c>
      <c r="AA70" s="49">
        <f t="shared" si="49"/>
        <v>13.885755340147563</v>
      </c>
      <c r="AB70" s="35">
        <f t="shared" si="66"/>
        <v>192.81420136643658</v>
      </c>
      <c r="AC70" s="40">
        <f t="shared" si="50"/>
        <v>2.625</v>
      </c>
      <c r="AD70" s="47">
        <f t="shared" si="51"/>
        <v>1.7357194175184454</v>
      </c>
    </row>
    <row r="71" spans="1:30">
      <c r="A71" s="33">
        <v>10</v>
      </c>
      <c r="B71" s="37">
        <v>4</v>
      </c>
      <c r="C71" s="51">
        <f t="shared" si="52"/>
        <v>2.1213203435596424</v>
      </c>
      <c r="D71" s="43">
        <f t="shared" si="53"/>
        <v>4.4999999999999991</v>
      </c>
      <c r="E71" s="37">
        <v>4</v>
      </c>
      <c r="F71" s="51">
        <f t="shared" si="54"/>
        <v>2.1213203435596424</v>
      </c>
      <c r="G71" s="34">
        <f t="shared" si="55"/>
        <v>4.4999999999999991</v>
      </c>
      <c r="H71" s="37">
        <v>4</v>
      </c>
      <c r="I71" s="51">
        <f t="shared" si="56"/>
        <v>2.1213203435596424</v>
      </c>
      <c r="J71" s="34">
        <f t="shared" si="57"/>
        <v>4.4999999999999991</v>
      </c>
      <c r="K71" s="37">
        <v>2</v>
      </c>
      <c r="L71" s="51">
        <f t="shared" si="58"/>
        <v>1.5811388300841898</v>
      </c>
      <c r="M71" s="34">
        <f t="shared" si="59"/>
        <v>2.5000000000000004</v>
      </c>
      <c r="N71" s="37">
        <v>3</v>
      </c>
      <c r="O71" s="51">
        <f t="shared" si="60"/>
        <v>1.8708286933869707</v>
      </c>
      <c r="P71" s="34">
        <f t="shared" si="61"/>
        <v>3.5</v>
      </c>
      <c r="Q71" s="37">
        <v>4</v>
      </c>
      <c r="R71" s="51">
        <f t="shared" si="62"/>
        <v>2.1213203435596424</v>
      </c>
      <c r="S71" s="34">
        <f t="shared" si="46"/>
        <v>4.4999999999999991</v>
      </c>
      <c r="T71" s="38">
        <v>2</v>
      </c>
      <c r="U71" s="51">
        <f t="shared" si="63"/>
        <v>1.5811388300841898</v>
      </c>
      <c r="V71" s="34">
        <f t="shared" si="47"/>
        <v>2.5000000000000004</v>
      </c>
      <c r="W71" s="37">
        <v>5</v>
      </c>
      <c r="X71" s="51">
        <f t="shared" si="64"/>
        <v>2.3452078799117149</v>
      </c>
      <c r="Y71" s="34">
        <f t="shared" si="65"/>
        <v>5.5</v>
      </c>
      <c r="Z71" s="45">
        <f t="shared" si="48"/>
        <v>28</v>
      </c>
      <c r="AA71" s="49">
        <f t="shared" si="49"/>
        <v>15.863595607705635</v>
      </c>
      <c r="AB71" s="35">
        <f t="shared" si="66"/>
        <v>251.65366560481752</v>
      </c>
      <c r="AC71" s="40">
        <f t="shared" si="50"/>
        <v>3.5</v>
      </c>
      <c r="AD71" s="47">
        <f t="shared" si="51"/>
        <v>1.9829494509632044</v>
      </c>
    </row>
    <row r="72" spans="1:30">
      <c r="A72" s="33">
        <v>11</v>
      </c>
      <c r="B72" s="37">
        <v>3</v>
      </c>
      <c r="C72" s="51">
        <f t="shared" si="52"/>
        <v>1.8708286933869707</v>
      </c>
      <c r="D72" s="43">
        <f t="shared" si="53"/>
        <v>3.5</v>
      </c>
      <c r="E72" s="37">
        <v>1</v>
      </c>
      <c r="F72" s="51">
        <f t="shared" si="54"/>
        <v>1.2247448713915889</v>
      </c>
      <c r="G72" s="34">
        <f t="shared" si="55"/>
        <v>1.4999999999999998</v>
      </c>
      <c r="H72" s="37">
        <v>5</v>
      </c>
      <c r="I72" s="51">
        <f t="shared" si="56"/>
        <v>2.3452078799117149</v>
      </c>
      <c r="J72" s="34">
        <f t="shared" si="57"/>
        <v>5.5</v>
      </c>
      <c r="K72" s="37">
        <v>6</v>
      </c>
      <c r="L72" s="51">
        <f t="shared" si="58"/>
        <v>2.5495097567963922</v>
      </c>
      <c r="M72" s="34">
        <f t="shared" si="59"/>
        <v>6.4999999999999991</v>
      </c>
      <c r="N72" s="37">
        <v>1</v>
      </c>
      <c r="O72" s="51">
        <f t="shared" si="60"/>
        <v>1.2247448713915889</v>
      </c>
      <c r="P72" s="34">
        <f t="shared" si="61"/>
        <v>1.4999999999999998</v>
      </c>
      <c r="Q72" s="37">
        <v>4</v>
      </c>
      <c r="R72" s="51">
        <f t="shared" si="62"/>
        <v>2.1213203435596424</v>
      </c>
      <c r="S72" s="34">
        <f t="shared" si="46"/>
        <v>4.4999999999999991</v>
      </c>
      <c r="T72" s="38">
        <v>2</v>
      </c>
      <c r="U72" s="51">
        <f t="shared" si="63"/>
        <v>1.5811388300841898</v>
      </c>
      <c r="V72" s="34">
        <f t="shared" si="47"/>
        <v>2.5000000000000004</v>
      </c>
      <c r="W72" s="37">
        <v>2</v>
      </c>
      <c r="X72" s="51">
        <f t="shared" si="64"/>
        <v>1.5811388300841898</v>
      </c>
      <c r="Y72" s="34">
        <f t="shared" si="65"/>
        <v>2.5000000000000004</v>
      </c>
      <c r="Z72" s="45">
        <f t="shared" si="48"/>
        <v>24</v>
      </c>
      <c r="AA72" s="49">
        <f t="shared" si="49"/>
        <v>14.498634076606276</v>
      </c>
      <c r="AB72" s="35">
        <f t="shared" si="66"/>
        <v>210.21039008732873</v>
      </c>
      <c r="AC72" s="40">
        <f t="shared" si="50"/>
        <v>3</v>
      </c>
      <c r="AD72" s="47">
        <f t="shared" si="51"/>
        <v>1.8123292595757845</v>
      </c>
    </row>
    <row r="73" spans="1:30">
      <c r="A73" s="33">
        <v>12</v>
      </c>
      <c r="B73" s="37">
        <v>3</v>
      </c>
      <c r="C73" s="51">
        <f t="shared" si="52"/>
        <v>1.8708286933869707</v>
      </c>
      <c r="D73" s="43">
        <f t="shared" si="53"/>
        <v>3.5</v>
      </c>
      <c r="E73" s="37">
        <v>3</v>
      </c>
      <c r="F73" s="51">
        <f t="shared" si="54"/>
        <v>1.8708286933869707</v>
      </c>
      <c r="G73" s="34">
        <f t="shared" si="55"/>
        <v>3.5</v>
      </c>
      <c r="H73" s="37">
        <v>3</v>
      </c>
      <c r="I73" s="51">
        <f t="shared" si="56"/>
        <v>1.8708286933869707</v>
      </c>
      <c r="J73" s="34">
        <f t="shared" si="57"/>
        <v>3.5</v>
      </c>
      <c r="K73" s="37">
        <v>4</v>
      </c>
      <c r="L73" s="51">
        <f t="shared" si="58"/>
        <v>2.1213203435596424</v>
      </c>
      <c r="M73" s="34">
        <f t="shared" si="59"/>
        <v>4.4999999999999991</v>
      </c>
      <c r="N73" s="37">
        <v>2</v>
      </c>
      <c r="O73" s="51">
        <f t="shared" si="60"/>
        <v>1.5811388300841898</v>
      </c>
      <c r="P73" s="34">
        <f t="shared" si="61"/>
        <v>2.5000000000000004</v>
      </c>
      <c r="Q73" s="37">
        <v>3</v>
      </c>
      <c r="R73" s="51">
        <f t="shared" si="62"/>
        <v>1.8708286933869707</v>
      </c>
      <c r="S73" s="34">
        <f t="shared" si="46"/>
        <v>3.5</v>
      </c>
      <c r="T73" s="38">
        <v>3</v>
      </c>
      <c r="U73" s="51">
        <f t="shared" si="63"/>
        <v>1.8708286933869707</v>
      </c>
      <c r="V73" s="34">
        <f t="shared" si="47"/>
        <v>3.5</v>
      </c>
      <c r="W73" s="37">
        <v>3</v>
      </c>
      <c r="X73" s="51">
        <f t="shared" si="64"/>
        <v>1.8708286933869707</v>
      </c>
      <c r="Y73" s="34">
        <f t="shared" si="65"/>
        <v>3.5</v>
      </c>
      <c r="Z73" s="45">
        <f t="shared" si="48"/>
        <v>24</v>
      </c>
      <c r="AA73" s="49">
        <f t="shared" si="49"/>
        <v>14.927431333965655</v>
      </c>
      <c r="AB73" s="35">
        <f t="shared" si="66"/>
        <v>222.82820623025967</v>
      </c>
      <c r="AC73" s="40">
        <f t="shared" si="50"/>
        <v>3</v>
      </c>
      <c r="AD73" s="47">
        <f t="shared" si="51"/>
        <v>1.8659289167457069</v>
      </c>
    </row>
    <row r="74" spans="1:30">
      <c r="A74" s="33">
        <v>13</v>
      </c>
      <c r="B74" s="37">
        <v>5</v>
      </c>
      <c r="C74" s="51">
        <f t="shared" si="52"/>
        <v>2.3452078799117149</v>
      </c>
      <c r="D74" s="43">
        <f t="shared" si="53"/>
        <v>5.5</v>
      </c>
      <c r="E74" s="37">
        <v>5</v>
      </c>
      <c r="F74" s="51">
        <f t="shared" si="54"/>
        <v>2.3452078799117149</v>
      </c>
      <c r="G74" s="34">
        <f t="shared" si="55"/>
        <v>5.5</v>
      </c>
      <c r="H74" s="37">
        <v>6</v>
      </c>
      <c r="I74" s="51">
        <f t="shared" si="56"/>
        <v>2.5495097567963922</v>
      </c>
      <c r="J74" s="34">
        <f t="shared" si="57"/>
        <v>6.4999999999999991</v>
      </c>
      <c r="K74" s="37">
        <v>4</v>
      </c>
      <c r="L74" s="51">
        <f t="shared" si="58"/>
        <v>2.1213203435596424</v>
      </c>
      <c r="M74" s="34">
        <f t="shared" si="59"/>
        <v>4.4999999999999991</v>
      </c>
      <c r="N74" s="37">
        <v>3</v>
      </c>
      <c r="O74" s="51">
        <f t="shared" si="60"/>
        <v>1.8708286933869707</v>
      </c>
      <c r="P74" s="34">
        <f t="shared" si="61"/>
        <v>3.5</v>
      </c>
      <c r="Q74" s="37">
        <v>1</v>
      </c>
      <c r="R74" s="51">
        <f t="shared" si="62"/>
        <v>1.2247448713915889</v>
      </c>
      <c r="S74" s="34">
        <f t="shared" si="46"/>
        <v>1.4999999999999998</v>
      </c>
      <c r="T74" s="38">
        <v>3</v>
      </c>
      <c r="U74" s="51">
        <f t="shared" si="63"/>
        <v>1.8708286933869707</v>
      </c>
      <c r="V74" s="34">
        <f t="shared" si="47"/>
        <v>3.5</v>
      </c>
      <c r="W74" s="37">
        <v>5</v>
      </c>
      <c r="X74" s="51">
        <f t="shared" si="64"/>
        <v>2.3452078799117149</v>
      </c>
      <c r="Y74" s="34">
        <f t="shared" si="65"/>
        <v>5.5</v>
      </c>
      <c r="Z74" s="45">
        <f t="shared" si="48"/>
        <v>32</v>
      </c>
      <c r="AA74" s="49">
        <f t="shared" si="49"/>
        <v>16.672855998256708</v>
      </c>
      <c r="AB74" s="35">
        <f t="shared" si="66"/>
        <v>277.98412713860466</v>
      </c>
      <c r="AC74" s="40">
        <f t="shared" si="50"/>
        <v>4</v>
      </c>
      <c r="AD74" s="47">
        <f t="shared" si="51"/>
        <v>2.0841069997820885</v>
      </c>
    </row>
    <row r="75" spans="1:30">
      <c r="A75" s="33">
        <v>14</v>
      </c>
      <c r="B75" s="37">
        <v>6</v>
      </c>
      <c r="C75" s="51">
        <f t="shared" si="52"/>
        <v>2.5495097567963922</v>
      </c>
      <c r="D75" s="43">
        <f t="shared" si="53"/>
        <v>6.4999999999999991</v>
      </c>
      <c r="E75" s="37">
        <v>6</v>
      </c>
      <c r="F75" s="51">
        <f t="shared" si="54"/>
        <v>2.5495097567963922</v>
      </c>
      <c r="G75" s="34">
        <f t="shared" si="55"/>
        <v>6.4999999999999991</v>
      </c>
      <c r="H75" s="37">
        <v>3</v>
      </c>
      <c r="I75" s="51">
        <f t="shared" si="56"/>
        <v>1.8708286933869707</v>
      </c>
      <c r="J75" s="34">
        <f t="shared" si="57"/>
        <v>3.5</v>
      </c>
      <c r="K75" s="37">
        <v>4</v>
      </c>
      <c r="L75" s="51">
        <f t="shared" si="58"/>
        <v>2.1213203435596424</v>
      </c>
      <c r="M75" s="34">
        <f t="shared" si="59"/>
        <v>4.4999999999999991</v>
      </c>
      <c r="N75" s="37">
        <v>4</v>
      </c>
      <c r="O75" s="51">
        <f t="shared" si="60"/>
        <v>2.1213203435596424</v>
      </c>
      <c r="P75" s="34">
        <f t="shared" si="61"/>
        <v>4.4999999999999991</v>
      </c>
      <c r="Q75" s="37">
        <v>4</v>
      </c>
      <c r="R75" s="51">
        <f t="shared" si="62"/>
        <v>2.1213203435596424</v>
      </c>
      <c r="S75" s="34">
        <f t="shared" si="46"/>
        <v>4.4999999999999991</v>
      </c>
      <c r="T75" s="38">
        <v>3</v>
      </c>
      <c r="U75" s="51">
        <f t="shared" si="63"/>
        <v>1.8708286933869707</v>
      </c>
      <c r="V75" s="34">
        <f t="shared" si="47"/>
        <v>3.5</v>
      </c>
      <c r="W75" s="37">
        <v>2</v>
      </c>
      <c r="X75" s="51">
        <f t="shared" si="64"/>
        <v>1.5811388300841898</v>
      </c>
      <c r="Y75" s="34">
        <f t="shared" si="65"/>
        <v>2.5000000000000004</v>
      </c>
      <c r="Z75" s="45">
        <f t="shared" si="48"/>
        <v>32</v>
      </c>
      <c r="AA75" s="49">
        <f t="shared" si="49"/>
        <v>16.785776761129842</v>
      </c>
      <c r="AB75" s="35">
        <f t="shared" si="66"/>
        <v>281.76230147448666</v>
      </c>
      <c r="AC75" s="40">
        <f t="shared" si="50"/>
        <v>4</v>
      </c>
      <c r="AD75" s="47">
        <f t="shared" si="51"/>
        <v>2.0982220951412303</v>
      </c>
    </row>
    <row r="76" spans="1:30">
      <c r="A76" s="33">
        <v>15</v>
      </c>
      <c r="B76" s="37">
        <v>2</v>
      </c>
      <c r="C76" s="51">
        <f t="shared" si="52"/>
        <v>1.5811388300841898</v>
      </c>
      <c r="D76" s="43">
        <f t="shared" si="53"/>
        <v>2.5000000000000004</v>
      </c>
      <c r="E76" s="37">
        <v>3</v>
      </c>
      <c r="F76" s="51">
        <f t="shared" si="54"/>
        <v>1.8708286933869707</v>
      </c>
      <c r="G76" s="34">
        <f t="shared" si="55"/>
        <v>3.5</v>
      </c>
      <c r="H76" s="37">
        <v>5</v>
      </c>
      <c r="I76" s="51">
        <f t="shared" si="56"/>
        <v>2.3452078799117149</v>
      </c>
      <c r="J76" s="34">
        <f t="shared" si="57"/>
        <v>5.5</v>
      </c>
      <c r="K76" s="37">
        <v>6</v>
      </c>
      <c r="L76" s="51">
        <f t="shared" si="58"/>
        <v>2.5495097567963922</v>
      </c>
      <c r="M76" s="34">
        <f t="shared" si="59"/>
        <v>6.4999999999999991</v>
      </c>
      <c r="N76" s="37">
        <v>4</v>
      </c>
      <c r="O76" s="51">
        <f t="shared" si="60"/>
        <v>2.1213203435596424</v>
      </c>
      <c r="P76" s="34">
        <f t="shared" si="61"/>
        <v>4.4999999999999991</v>
      </c>
      <c r="Q76" s="37">
        <v>4</v>
      </c>
      <c r="R76" s="51">
        <f t="shared" si="62"/>
        <v>2.1213203435596424</v>
      </c>
      <c r="S76" s="34">
        <f t="shared" si="46"/>
        <v>4.4999999999999991</v>
      </c>
      <c r="T76" s="38">
        <v>3</v>
      </c>
      <c r="U76" s="51">
        <f t="shared" si="63"/>
        <v>1.8708286933869707</v>
      </c>
      <c r="V76" s="34">
        <f t="shared" si="47"/>
        <v>3.5</v>
      </c>
      <c r="W76" s="37">
        <v>3</v>
      </c>
      <c r="X76" s="51">
        <f t="shared" si="64"/>
        <v>1.8708286933869707</v>
      </c>
      <c r="Y76" s="34">
        <f t="shared" si="65"/>
        <v>3.5</v>
      </c>
      <c r="Z76" s="45">
        <f t="shared" si="48"/>
        <v>30</v>
      </c>
      <c r="AA76" s="49">
        <f t="shared" si="49"/>
        <v>16.330983234072491</v>
      </c>
      <c r="AB76" s="35">
        <f t="shared" si="66"/>
        <v>266.70101339155678</v>
      </c>
      <c r="AC76" s="40">
        <f t="shared" si="50"/>
        <v>3.75</v>
      </c>
      <c r="AD76" s="47">
        <f t="shared" si="51"/>
        <v>2.0413729042590614</v>
      </c>
    </row>
    <row r="77" spans="1:30">
      <c r="A77" s="33">
        <v>16</v>
      </c>
      <c r="B77" s="37">
        <v>4</v>
      </c>
      <c r="C77" s="51">
        <f t="shared" si="52"/>
        <v>2.1213203435596424</v>
      </c>
      <c r="D77" s="43">
        <f t="shared" si="53"/>
        <v>4.4999999999999991</v>
      </c>
      <c r="E77" s="37">
        <v>3</v>
      </c>
      <c r="F77" s="51">
        <f t="shared" si="54"/>
        <v>1.8708286933869707</v>
      </c>
      <c r="G77" s="34">
        <f t="shared" si="55"/>
        <v>3.5</v>
      </c>
      <c r="H77" s="37">
        <v>3</v>
      </c>
      <c r="I77" s="51">
        <f t="shared" si="56"/>
        <v>1.8708286933869707</v>
      </c>
      <c r="J77" s="34">
        <f t="shared" si="57"/>
        <v>3.5</v>
      </c>
      <c r="K77" s="37">
        <v>2</v>
      </c>
      <c r="L77" s="51">
        <f t="shared" si="58"/>
        <v>1.5811388300841898</v>
      </c>
      <c r="M77" s="34">
        <f t="shared" si="59"/>
        <v>2.5000000000000004</v>
      </c>
      <c r="N77" s="37">
        <v>4</v>
      </c>
      <c r="O77" s="51">
        <f t="shared" si="60"/>
        <v>2.1213203435596424</v>
      </c>
      <c r="P77" s="34">
        <f t="shared" si="61"/>
        <v>4.4999999999999991</v>
      </c>
      <c r="Q77" s="37">
        <v>3</v>
      </c>
      <c r="R77" s="51">
        <f t="shared" si="62"/>
        <v>1.8708286933869707</v>
      </c>
      <c r="S77" s="34">
        <f t="shared" si="46"/>
        <v>3.5</v>
      </c>
      <c r="T77" s="38">
        <v>3</v>
      </c>
      <c r="U77" s="51">
        <f t="shared" si="63"/>
        <v>1.8708286933869707</v>
      </c>
      <c r="V77" s="34">
        <f t="shared" si="47"/>
        <v>3.5</v>
      </c>
      <c r="W77" s="37">
        <v>3</v>
      </c>
      <c r="X77" s="51">
        <f t="shared" si="64"/>
        <v>1.8708286933869707</v>
      </c>
      <c r="Y77" s="34">
        <f t="shared" si="65"/>
        <v>3.5</v>
      </c>
      <c r="Z77" s="45">
        <f t="shared" si="48"/>
        <v>25</v>
      </c>
      <c r="AA77" s="49">
        <f t="shared" si="49"/>
        <v>15.177922984138327</v>
      </c>
      <c r="AB77" s="35">
        <f t="shared" si="66"/>
        <v>230.3693461124345</v>
      </c>
      <c r="AC77" s="40">
        <f t="shared" si="50"/>
        <v>3.125</v>
      </c>
      <c r="AD77" s="47">
        <f t="shared" si="51"/>
        <v>1.8972403730172909</v>
      </c>
    </row>
    <row r="78" spans="1:30">
      <c r="A78" s="33">
        <v>17</v>
      </c>
      <c r="B78" s="37">
        <v>6</v>
      </c>
      <c r="C78" s="51">
        <f t="shared" si="52"/>
        <v>2.5495097567963922</v>
      </c>
      <c r="D78" s="43">
        <f t="shared" si="53"/>
        <v>6.4999999999999991</v>
      </c>
      <c r="E78" s="37">
        <v>6</v>
      </c>
      <c r="F78" s="51">
        <f t="shared" si="54"/>
        <v>2.5495097567963922</v>
      </c>
      <c r="G78" s="34">
        <f t="shared" si="55"/>
        <v>6.4999999999999991</v>
      </c>
      <c r="H78" s="37">
        <v>4</v>
      </c>
      <c r="I78" s="51">
        <f t="shared" si="56"/>
        <v>2.1213203435596424</v>
      </c>
      <c r="J78" s="34">
        <f t="shared" si="57"/>
        <v>4.4999999999999991</v>
      </c>
      <c r="K78" s="37">
        <v>3</v>
      </c>
      <c r="L78" s="51">
        <f t="shared" si="58"/>
        <v>1.8708286933869707</v>
      </c>
      <c r="M78" s="34">
        <f t="shared" si="59"/>
        <v>3.5</v>
      </c>
      <c r="N78" s="37">
        <v>3</v>
      </c>
      <c r="O78" s="51">
        <f t="shared" si="60"/>
        <v>1.8708286933869707</v>
      </c>
      <c r="P78" s="34">
        <f t="shared" si="61"/>
        <v>3.5</v>
      </c>
      <c r="Q78" s="37">
        <v>2</v>
      </c>
      <c r="R78" s="51">
        <f t="shared" si="62"/>
        <v>1.5811388300841898</v>
      </c>
      <c r="S78" s="34">
        <f t="shared" si="46"/>
        <v>2.5000000000000004</v>
      </c>
      <c r="T78" s="38">
        <v>2</v>
      </c>
      <c r="U78" s="51">
        <f t="shared" si="63"/>
        <v>1.5811388300841898</v>
      </c>
      <c r="V78" s="34">
        <f t="shared" si="47"/>
        <v>2.5000000000000004</v>
      </c>
      <c r="W78" s="37">
        <v>3</v>
      </c>
      <c r="X78" s="51">
        <f t="shared" si="64"/>
        <v>1.8708286933869707</v>
      </c>
      <c r="Y78" s="34">
        <f t="shared" si="65"/>
        <v>3.5</v>
      </c>
      <c r="Z78" s="45">
        <f t="shared" si="48"/>
        <v>29</v>
      </c>
      <c r="AA78" s="49">
        <f t="shared" si="49"/>
        <v>15.995103597481716</v>
      </c>
      <c r="AB78" s="35">
        <f t="shared" si="66"/>
        <v>255.84333909417253</v>
      </c>
      <c r="AC78" s="40">
        <f t="shared" si="50"/>
        <v>3.625</v>
      </c>
      <c r="AD78" s="47">
        <f t="shared" si="51"/>
        <v>1.9993879496852145</v>
      </c>
    </row>
    <row r="79" spans="1:30">
      <c r="A79" s="33">
        <v>18</v>
      </c>
      <c r="B79" s="37">
        <v>5</v>
      </c>
      <c r="C79" s="51">
        <f t="shared" si="52"/>
        <v>2.3452078799117149</v>
      </c>
      <c r="D79" s="43">
        <f t="shared" si="53"/>
        <v>5.5</v>
      </c>
      <c r="E79" s="37">
        <v>5</v>
      </c>
      <c r="F79" s="51">
        <f t="shared" si="54"/>
        <v>2.3452078799117149</v>
      </c>
      <c r="G79" s="34">
        <f t="shared" si="55"/>
        <v>5.5</v>
      </c>
      <c r="H79" s="37">
        <v>4</v>
      </c>
      <c r="I79" s="51">
        <f t="shared" si="56"/>
        <v>2.1213203435596424</v>
      </c>
      <c r="J79" s="34">
        <f t="shared" si="57"/>
        <v>4.4999999999999991</v>
      </c>
      <c r="K79" s="37">
        <v>3</v>
      </c>
      <c r="L79" s="51">
        <f t="shared" si="58"/>
        <v>1.8708286933869707</v>
      </c>
      <c r="M79" s="34">
        <f t="shared" si="59"/>
        <v>3.5</v>
      </c>
      <c r="N79" s="37">
        <v>3</v>
      </c>
      <c r="O79" s="51">
        <f t="shared" si="60"/>
        <v>1.8708286933869707</v>
      </c>
      <c r="P79" s="34">
        <f t="shared" si="61"/>
        <v>3.5</v>
      </c>
      <c r="Q79" s="37">
        <v>3</v>
      </c>
      <c r="R79" s="51">
        <f t="shared" si="62"/>
        <v>1.8708286933869707</v>
      </c>
      <c r="S79" s="34">
        <f t="shared" si="46"/>
        <v>3.5</v>
      </c>
      <c r="T79" s="38">
        <v>2</v>
      </c>
      <c r="U79" s="51">
        <f t="shared" si="63"/>
        <v>1.5811388300841898</v>
      </c>
      <c r="V79" s="34">
        <f t="shared" si="47"/>
        <v>2.5000000000000004</v>
      </c>
      <c r="W79" s="37">
        <v>2</v>
      </c>
      <c r="X79" s="51">
        <f t="shared" si="64"/>
        <v>1.5811388300841898</v>
      </c>
      <c r="Y79" s="34">
        <f t="shared" si="65"/>
        <v>2.5000000000000004</v>
      </c>
      <c r="Z79" s="45">
        <f t="shared" si="48"/>
        <v>27</v>
      </c>
      <c r="AA79" s="49">
        <f t="shared" si="49"/>
        <v>15.586499843712362</v>
      </c>
      <c r="AB79" s="35">
        <f t="shared" si="66"/>
        <v>242.93897737804548</v>
      </c>
      <c r="AC79" s="40">
        <f t="shared" si="50"/>
        <v>3.375</v>
      </c>
      <c r="AD79" s="47">
        <f t="shared" si="51"/>
        <v>1.9483124804640453</v>
      </c>
    </row>
    <row r="80" spans="1:30">
      <c r="A80" s="33">
        <v>19</v>
      </c>
      <c r="B80" s="37">
        <v>1</v>
      </c>
      <c r="C80" s="51">
        <f t="shared" si="52"/>
        <v>1.2247448713915889</v>
      </c>
      <c r="D80" s="43">
        <f t="shared" si="53"/>
        <v>1.4999999999999998</v>
      </c>
      <c r="E80" s="37">
        <v>2</v>
      </c>
      <c r="F80" s="51">
        <f t="shared" si="54"/>
        <v>1.5811388300841898</v>
      </c>
      <c r="G80" s="34">
        <f t="shared" si="55"/>
        <v>2.5000000000000004</v>
      </c>
      <c r="H80" s="37">
        <v>3</v>
      </c>
      <c r="I80" s="51">
        <f t="shared" si="56"/>
        <v>1.8708286933869707</v>
      </c>
      <c r="J80" s="34">
        <f t="shared" si="57"/>
        <v>3.5</v>
      </c>
      <c r="K80" s="37">
        <v>5</v>
      </c>
      <c r="L80" s="51">
        <f t="shared" si="58"/>
        <v>2.3452078799117149</v>
      </c>
      <c r="M80" s="34">
        <f t="shared" si="59"/>
        <v>5.5</v>
      </c>
      <c r="N80" s="37">
        <v>4</v>
      </c>
      <c r="O80" s="51">
        <f t="shared" si="60"/>
        <v>2.1213203435596424</v>
      </c>
      <c r="P80" s="34">
        <f t="shared" si="61"/>
        <v>4.4999999999999991</v>
      </c>
      <c r="Q80" s="37">
        <v>4</v>
      </c>
      <c r="R80" s="51">
        <f t="shared" si="62"/>
        <v>2.1213203435596424</v>
      </c>
      <c r="S80" s="34">
        <f t="shared" si="46"/>
        <v>4.4999999999999991</v>
      </c>
      <c r="T80" s="38">
        <v>2</v>
      </c>
      <c r="U80" s="51">
        <f t="shared" si="63"/>
        <v>1.5811388300841898</v>
      </c>
      <c r="V80" s="34">
        <f t="shared" si="47"/>
        <v>2.5000000000000004</v>
      </c>
      <c r="W80" s="37">
        <v>2</v>
      </c>
      <c r="X80" s="51">
        <f t="shared" si="64"/>
        <v>1.5811388300841898</v>
      </c>
      <c r="Y80" s="34">
        <f t="shared" si="65"/>
        <v>2.5000000000000004</v>
      </c>
      <c r="Z80" s="45">
        <f t="shared" si="48"/>
        <v>23</v>
      </c>
      <c r="AA80" s="49">
        <f t="shared" si="49"/>
        <v>14.426838622062126</v>
      </c>
      <c r="AB80" s="35">
        <f t="shared" si="66"/>
        <v>208.13367262702343</v>
      </c>
      <c r="AC80" s="40">
        <f t="shared" si="50"/>
        <v>2.875</v>
      </c>
      <c r="AD80" s="47">
        <f t="shared" si="51"/>
        <v>1.8033548277577658</v>
      </c>
    </row>
    <row r="81" spans="1:30">
      <c r="A81" s="33">
        <v>20</v>
      </c>
      <c r="B81" s="37">
        <v>4</v>
      </c>
      <c r="C81" s="51">
        <f t="shared" si="52"/>
        <v>2.1213203435596424</v>
      </c>
      <c r="D81" s="43">
        <f t="shared" si="53"/>
        <v>4.4999999999999991</v>
      </c>
      <c r="E81" s="37">
        <v>5</v>
      </c>
      <c r="F81" s="51">
        <f t="shared" si="54"/>
        <v>2.3452078799117149</v>
      </c>
      <c r="G81" s="34">
        <f t="shared" si="55"/>
        <v>5.5</v>
      </c>
      <c r="H81" s="37">
        <v>5</v>
      </c>
      <c r="I81" s="51">
        <f t="shared" si="56"/>
        <v>2.3452078799117149</v>
      </c>
      <c r="J81" s="34">
        <f t="shared" si="57"/>
        <v>5.5</v>
      </c>
      <c r="K81" s="37">
        <v>3</v>
      </c>
      <c r="L81" s="51">
        <f t="shared" si="58"/>
        <v>1.8708286933869707</v>
      </c>
      <c r="M81" s="34">
        <f t="shared" si="59"/>
        <v>3.5</v>
      </c>
      <c r="N81" s="37">
        <v>2</v>
      </c>
      <c r="O81" s="51">
        <f t="shared" si="60"/>
        <v>1.5811388300841898</v>
      </c>
      <c r="P81" s="34">
        <f t="shared" si="61"/>
        <v>2.5000000000000004</v>
      </c>
      <c r="Q81" s="37">
        <v>2</v>
      </c>
      <c r="R81" s="51">
        <f t="shared" si="62"/>
        <v>1.5811388300841898</v>
      </c>
      <c r="S81" s="34">
        <f t="shared" si="46"/>
        <v>2.5000000000000004</v>
      </c>
      <c r="T81" s="38">
        <v>2</v>
      </c>
      <c r="U81" s="51">
        <f t="shared" si="63"/>
        <v>1.5811388300841898</v>
      </c>
      <c r="V81" s="34">
        <f t="shared" si="47"/>
        <v>2.5000000000000004</v>
      </c>
      <c r="W81" s="37">
        <v>3</v>
      </c>
      <c r="X81" s="51">
        <f t="shared" si="64"/>
        <v>1.8708286933869707</v>
      </c>
      <c r="Y81" s="34">
        <f t="shared" si="65"/>
        <v>3.5</v>
      </c>
      <c r="Z81" s="45">
        <f t="shared" si="48"/>
        <v>26</v>
      </c>
      <c r="AA81" s="49">
        <f t="shared" si="49"/>
        <v>15.296809980409581</v>
      </c>
      <c r="AB81" s="41">
        <f t="shared" si="66"/>
        <v>233.99239557675816</v>
      </c>
      <c r="AC81" s="40">
        <f t="shared" si="50"/>
        <v>3.25</v>
      </c>
      <c r="AD81" s="47">
        <f t="shared" si="51"/>
        <v>1.9121012475511976</v>
      </c>
    </row>
    <row r="82" spans="1:30">
      <c r="A82" s="52" t="s">
        <v>23</v>
      </c>
      <c r="B82" s="52">
        <f>SUM(B62:B81)</f>
        <v>75</v>
      </c>
      <c r="C82" s="52">
        <f t="shared" ref="C82:AD82" si="67">SUM(C62:C81)</f>
        <v>40.565941020579118</v>
      </c>
      <c r="D82" s="52">
        <f t="shared" si="67"/>
        <v>85</v>
      </c>
      <c r="E82" s="52">
        <f t="shared" si="67"/>
        <v>76</v>
      </c>
      <c r="F82" s="52">
        <f t="shared" si="67"/>
        <v>40.532735935042453</v>
      </c>
      <c r="G82" s="52">
        <f t="shared" si="67"/>
        <v>86</v>
      </c>
      <c r="H82" s="52">
        <f t="shared" si="67"/>
        <v>84</v>
      </c>
      <c r="I82" s="52">
        <f t="shared" si="67"/>
        <v>43.123161014742756</v>
      </c>
      <c r="J82" s="52">
        <f t="shared" si="67"/>
        <v>94</v>
      </c>
      <c r="K82" s="52">
        <f t="shared" si="67"/>
        <v>75</v>
      </c>
      <c r="L82" s="52">
        <f t="shared" si="67"/>
        <v>40.573861243371425</v>
      </c>
      <c r="M82" s="52">
        <f t="shared" si="67"/>
        <v>85</v>
      </c>
      <c r="N82" s="52">
        <f t="shared" si="67"/>
        <v>65</v>
      </c>
      <c r="O82" s="52">
        <f t="shared" si="67"/>
        <v>38.227640761933891</v>
      </c>
      <c r="P82" s="52">
        <f t="shared" si="67"/>
        <v>75</v>
      </c>
      <c r="Q82" s="52">
        <f t="shared" si="67"/>
        <v>67</v>
      </c>
      <c r="R82" s="52">
        <f t="shared" si="67"/>
        <v>38.682407394795923</v>
      </c>
      <c r="S82" s="52">
        <f t="shared" si="67"/>
        <v>77</v>
      </c>
      <c r="T82" s="52">
        <f t="shared" si="67"/>
        <v>54</v>
      </c>
      <c r="U82" s="52">
        <f t="shared" si="67"/>
        <v>35.534235934711809</v>
      </c>
      <c r="V82" s="52">
        <f t="shared" si="67"/>
        <v>64</v>
      </c>
      <c r="W82" s="52">
        <f t="shared" si="67"/>
        <v>65</v>
      </c>
      <c r="X82" s="52">
        <f t="shared" si="67"/>
        <v>38.215434284301026</v>
      </c>
      <c r="Y82" s="52">
        <f t="shared" si="67"/>
        <v>75</v>
      </c>
      <c r="Z82" s="52">
        <f t="shared" si="67"/>
        <v>561</v>
      </c>
      <c r="AA82" s="52">
        <f t="shared" si="67"/>
        <v>315.45541758947837</v>
      </c>
      <c r="AB82" s="52">
        <f t="shared" si="67"/>
        <v>5003.6413194964553</v>
      </c>
      <c r="AC82" s="52">
        <f t="shared" si="67"/>
        <v>70.125</v>
      </c>
      <c r="AD82" s="52">
        <f t="shared" si="67"/>
        <v>39.431927198684797</v>
      </c>
    </row>
    <row r="83" spans="1:30">
      <c r="A83" s="53" t="s">
        <v>29</v>
      </c>
      <c r="B83" s="54">
        <f>AVERAGE(B62:B81)</f>
        <v>3.75</v>
      </c>
      <c r="C83" s="54">
        <f t="shared" ref="C83:AD83" si="68">AVERAGE(C62:C81)</f>
        <v>2.028297051028956</v>
      </c>
      <c r="D83" s="54">
        <f t="shared" si="68"/>
        <v>4.25</v>
      </c>
      <c r="E83" s="54">
        <f t="shared" si="68"/>
        <v>3.8</v>
      </c>
      <c r="F83" s="54">
        <f t="shared" si="68"/>
        <v>2.0266367967521228</v>
      </c>
      <c r="G83" s="54">
        <f t="shared" si="68"/>
        <v>4.3</v>
      </c>
      <c r="H83" s="54">
        <f t="shared" si="68"/>
        <v>4.2</v>
      </c>
      <c r="I83" s="54">
        <f t="shared" si="68"/>
        <v>2.1561580507371376</v>
      </c>
      <c r="J83" s="54">
        <f t="shared" si="68"/>
        <v>4.7</v>
      </c>
      <c r="K83" s="54">
        <f t="shared" si="68"/>
        <v>3.75</v>
      </c>
      <c r="L83" s="54">
        <f t="shared" si="68"/>
        <v>2.0286930621685713</v>
      </c>
      <c r="M83" s="54">
        <f t="shared" si="68"/>
        <v>4.25</v>
      </c>
      <c r="N83" s="54">
        <f t="shared" si="68"/>
        <v>3.25</v>
      </c>
      <c r="O83" s="54">
        <f t="shared" si="68"/>
        <v>1.9113820380966946</v>
      </c>
      <c r="P83" s="54">
        <f t="shared" si="68"/>
        <v>3.75</v>
      </c>
      <c r="Q83" s="54">
        <f t="shared" si="68"/>
        <v>3.35</v>
      </c>
      <c r="R83" s="54">
        <f t="shared" si="68"/>
        <v>1.9341203697397962</v>
      </c>
      <c r="S83" s="54">
        <f t="shared" si="68"/>
        <v>3.85</v>
      </c>
      <c r="T83" s="54">
        <f t="shared" si="68"/>
        <v>2.7</v>
      </c>
      <c r="U83" s="54">
        <f t="shared" si="68"/>
        <v>1.7767117967355905</v>
      </c>
      <c r="V83" s="54">
        <f t="shared" si="68"/>
        <v>3.2</v>
      </c>
      <c r="W83" s="54">
        <f t="shared" si="68"/>
        <v>3.25</v>
      </c>
      <c r="X83" s="54">
        <f t="shared" si="68"/>
        <v>1.9107717142150513</v>
      </c>
      <c r="Y83" s="54">
        <f t="shared" si="68"/>
        <v>3.75</v>
      </c>
      <c r="Z83" s="54">
        <f t="shared" si="68"/>
        <v>28.05</v>
      </c>
      <c r="AA83" s="54">
        <f t="shared" si="68"/>
        <v>15.772770879473919</v>
      </c>
      <c r="AB83" s="54">
        <f t="shared" si="68"/>
        <v>250.18206597482276</v>
      </c>
      <c r="AC83" s="54">
        <f t="shared" si="68"/>
        <v>3.5062500000000001</v>
      </c>
      <c r="AD83" s="54">
        <f t="shared" si="68"/>
        <v>1.9715963599342399</v>
      </c>
    </row>
    <row r="86" spans="1:30" ht="15.75">
      <c r="A86" s="144" t="s">
        <v>43</v>
      </c>
      <c r="B86" s="144"/>
      <c r="C86" s="144"/>
      <c r="D86" s="144"/>
      <c r="E86" s="144"/>
      <c r="F86" s="144"/>
      <c r="G86" s="144"/>
      <c r="H86" s="144"/>
      <c r="I86" s="144"/>
      <c r="J86" s="144"/>
      <c r="K86" s="62"/>
    </row>
    <row r="87" spans="1:30" ht="15.75">
      <c r="A87" s="145" t="s">
        <v>44</v>
      </c>
      <c r="B87" s="146"/>
      <c r="C87" s="149" t="s">
        <v>45</v>
      </c>
      <c r="D87" s="149"/>
      <c r="E87" s="149"/>
      <c r="F87" s="149"/>
      <c r="G87" s="149"/>
      <c r="H87" s="149"/>
      <c r="I87" s="149"/>
      <c r="J87" s="120"/>
      <c r="K87" s="150" t="s">
        <v>46</v>
      </c>
    </row>
    <row r="88" spans="1:30">
      <c r="A88" s="147"/>
      <c r="B88" s="148"/>
      <c r="C88" s="56" t="s">
        <v>15</v>
      </c>
      <c r="D88" s="57" t="s">
        <v>17</v>
      </c>
      <c r="E88" s="57" t="s">
        <v>11</v>
      </c>
      <c r="F88" s="57" t="s">
        <v>13</v>
      </c>
      <c r="G88" s="57" t="s">
        <v>18</v>
      </c>
      <c r="H88" s="57" t="s">
        <v>10</v>
      </c>
      <c r="I88" s="57" t="s">
        <v>14</v>
      </c>
      <c r="J88" s="57" t="s">
        <v>16</v>
      </c>
      <c r="K88" s="151"/>
    </row>
    <row r="89" spans="1:30" ht="15.75">
      <c r="A89" s="153">
        <v>1</v>
      </c>
      <c r="B89" s="154"/>
      <c r="C89" s="58">
        <f>B27</f>
        <v>3.7</v>
      </c>
      <c r="D89" s="58">
        <f>E27</f>
        <v>4.0999999999999996</v>
      </c>
      <c r="E89" s="58">
        <f>H27</f>
        <v>3.9</v>
      </c>
      <c r="F89" s="58">
        <f>K27</f>
        <v>4.05</v>
      </c>
      <c r="G89" s="58">
        <f>N27</f>
        <v>3.3</v>
      </c>
      <c r="H89" s="58">
        <f>Q27</f>
        <v>3.45</v>
      </c>
      <c r="I89" s="58">
        <f>T27</f>
        <v>2.7</v>
      </c>
      <c r="J89" s="58">
        <f>W27</f>
        <v>2.8</v>
      </c>
      <c r="K89" s="58">
        <f>SUM(C89:J89)</f>
        <v>28</v>
      </c>
    </row>
    <row r="90" spans="1:30" ht="15.75">
      <c r="A90" s="152">
        <v>2</v>
      </c>
      <c r="B90" s="152"/>
      <c r="C90" s="58">
        <f>B55</f>
        <v>3.5</v>
      </c>
      <c r="D90" s="58">
        <f>E55</f>
        <v>4.45</v>
      </c>
      <c r="E90" s="58">
        <f>H55</f>
        <v>4.55</v>
      </c>
      <c r="F90" s="58">
        <f>K55</f>
        <v>4.05</v>
      </c>
      <c r="G90" s="58">
        <f>N55</f>
        <v>3.6</v>
      </c>
      <c r="H90" s="58">
        <f>Q55</f>
        <v>3.15</v>
      </c>
      <c r="I90" s="58">
        <f>T55</f>
        <v>2.7</v>
      </c>
      <c r="J90" s="58">
        <f>W55</f>
        <v>3.25</v>
      </c>
      <c r="K90" s="58">
        <f>SUM(C90:J90)</f>
        <v>29.25</v>
      </c>
    </row>
    <row r="91" spans="1:30" ht="15.75">
      <c r="A91" s="152">
        <v>3</v>
      </c>
      <c r="B91" s="152"/>
      <c r="C91" s="58">
        <f>B83</f>
        <v>3.75</v>
      </c>
      <c r="D91" s="58">
        <f>E83</f>
        <v>3.8</v>
      </c>
      <c r="E91" s="58">
        <f>H83</f>
        <v>4.2</v>
      </c>
      <c r="F91" s="58">
        <f>K83</f>
        <v>3.75</v>
      </c>
      <c r="G91" s="58">
        <f>N83</f>
        <v>3.25</v>
      </c>
      <c r="H91" s="58">
        <f>Q83</f>
        <v>3.35</v>
      </c>
      <c r="I91" s="58">
        <f>T83</f>
        <v>2.7</v>
      </c>
      <c r="J91" s="58">
        <f>W83</f>
        <v>3.25</v>
      </c>
      <c r="K91" s="58">
        <f>SUM(C91:J91)</f>
        <v>28.05</v>
      </c>
    </row>
    <row r="92" spans="1:30" ht="15.75">
      <c r="A92" s="155" t="s">
        <v>47</v>
      </c>
      <c r="B92" s="156"/>
      <c r="C92" s="59">
        <f>SUM(C89:C91)</f>
        <v>10.95</v>
      </c>
      <c r="D92" s="59">
        <f t="shared" ref="D92:K92" si="69">SUM(D89:D91)</f>
        <v>12.350000000000001</v>
      </c>
      <c r="E92" s="59">
        <f t="shared" si="69"/>
        <v>12.649999999999999</v>
      </c>
      <c r="F92" s="59">
        <f t="shared" si="69"/>
        <v>11.85</v>
      </c>
      <c r="G92" s="59">
        <f t="shared" si="69"/>
        <v>10.15</v>
      </c>
      <c r="H92" s="59">
        <f t="shared" si="69"/>
        <v>9.9499999999999993</v>
      </c>
      <c r="I92" s="59">
        <f t="shared" si="69"/>
        <v>8.1000000000000014</v>
      </c>
      <c r="J92" s="59">
        <f t="shared" si="69"/>
        <v>9.3000000000000007</v>
      </c>
      <c r="K92" s="59">
        <f t="shared" si="69"/>
        <v>85.3</v>
      </c>
    </row>
    <row r="93" spans="1:30" ht="15.75">
      <c r="A93" s="157" t="s">
        <v>29</v>
      </c>
      <c r="B93" s="157"/>
      <c r="C93" s="59">
        <f>AVERAGE(C89:C91)</f>
        <v>3.65</v>
      </c>
      <c r="D93" s="59">
        <f t="shared" ref="D93:K93" si="70">AVERAGE(D89:D91)</f>
        <v>4.1166666666666671</v>
      </c>
      <c r="E93" s="59">
        <f t="shared" si="70"/>
        <v>4.2166666666666659</v>
      </c>
      <c r="F93" s="59">
        <f t="shared" si="70"/>
        <v>3.9499999999999997</v>
      </c>
      <c r="G93" s="59">
        <f t="shared" si="70"/>
        <v>3.3833333333333333</v>
      </c>
      <c r="H93" s="59">
        <f t="shared" si="70"/>
        <v>3.3166666666666664</v>
      </c>
      <c r="I93" s="59">
        <f t="shared" si="70"/>
        <v>2.7000000000000006</v>
      </c>
      <c r="J93" s="59">
        <f t="shared" si="70"/>
        <v>3.1</v>
      </c>
      <c r="K93" s="59">
        <f t="shared" si="70"/>
        <v>28.433333333333334</v>
      </c>
    </row>
    <row r="95" spans="1:30" ht="15.75">
      <c r="A95" s="144" t="s">
        <v>48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62"/>
    </row>
    <row r="96" spans="1:30" ht="15.75">
      <c r="A96" s="145" t="s">
        <v>44</v>
      </c>
      <c r="B96" s="146"/>
      <c r="C96" s="149" t="s">
        <v>45</v>
      </c>
      <c r="D96" s="149"/>
      <c r="E96" s="149"/>
      <c r="F96" s="149"/>
      <c r="G96" s="149"/>
      <c r="H96" s="149"/>
      <c r="I96" s="149"/>
      <c r="J96" s="120"/>
      <c r="K96" s="150" t="s">
        <v>46</v>
      </c>
    </row>
    <row r="97" spans="1:14">
      <c r="A97" s="147"/>
      <c r="B97" s="148"/>
      <c r="C97" s="56" t="s">
        <v>15</v>
      </c>
      <c r="D97" s="57" t="s">
        <v>17</v>
      </c>
      <c r="E97" s="57" t="s">
        <v>11</v>
      </c>
      <c r="F97" s="57" t="s">
        <v>13</v>
      </c>
      <c r="G97" s="57" t="s">
        <v>18</v>
      </c>
      <c r="H97" s="57" t="s">
        <v>10</v>
      </c>
      <c r="I97" s="57" t="s">
        <v>14</v>
      </c>
      <c r="J97" s="57" t="s">
        <v>16</v>
      </c>
      <c r="K97" s="151"/>
      <c r="M97" s="63" t="s">
        <v>49</v>
      </c>
      <c r="N97">
        <v>8</v>
      </c>
    </row>
    <row r="98" spans="1:14" ht="15.75">
      <c r="A98" s="153">
        <v>1</v>
      </c>
      <c r="B98" s="154"/>
      <c r="C98" s="58">
        <f>C27</f>
        <v>2.0015876317348558</v>
      </c>
      <c r="D98" s="58">
        <f>F27</f>
        <v>2.102109507183461</v>
      </c>
      <c r="E98" s="58">
        <f>I27</f>
        <v>2.0777912350978807</v>
      </c>
      <c r="F98" s="58">
        <f>L27</f>
        <v>2.117954598245761</v>
      </c>
      <c r="G98" s="58">
        <f>O27</f>
        <v>1.9315112246957238</v>
      </c>
      <c r="H98" s="58">
        <f>R27</f>
        <v>1.9650943551485347</v>
      </c>
      <c r="I98" s="58">
        <f>U27</f>
        <v>1.8274398317356002</v>
      </c>
      <c r="J98" s="58">
        <f>X27</f>
        <v>1.7895360356238956</v>
      </c>
      <c r="K98" s="58">
        <f>SUM(C98:J98)</f>
        <v>15.813024419465712</v>
      </c>
      <c r="M98" s="66" t="s">
        <v>50</v>
      </c>
      <c r="N98">
        <v>3</v>
      </c>
    </row>
    <row r="99" spans="1:14" ht="15.75">
      <c r="A99" s="152">
        <v>2</v>
      </c>
      <c r="B99" s="152"/>
      <c r="C99" s="58">
        <f>C55</f>
        <v>1.9492041756642788</v>
      </c>
      <c r="D99" s="58">
        <f>F55</f>
        <v>2.1930473384630735</v>
      </c>
      <c r="E99" s="58">
        <f>I55</f>
        <v>2.2309511345747777</v>
      </c>
      <c r="F99" s="58">
        <f>L55</f>
        <v>2.0961651573698981</v>
      </c>
      <c r="G99" s="58">
        <f>O55</f>
        <v>2.0079645628101983</v>
      </c>
      <c r="H99" s="58">
        <f>R55</f>
        <v>1.8748071029662543</v>
      </c>
      <c r="I99" s="58">
        <f>U55</f>
        <v>1.7786717073920957</v>
      </c>
      <c r="J99" s="58">
        <f>X55</f>
        <v>1.9107717142150507</v>
      </c>
      <c r="K99" s="58">
        <f>SUM(C99:J99)</f>
        <v>16.041582893455626</v>
      </c>
      <c r="M99" t="s">
        <v>51</v>
      </c>
      <c r="N99">
        <f>(N97*N98)</f>
        <v>24</v>
      </c>
    </row>
    <row r="100" spans="1:14" ht="15.75">
      <c r="A100" s="152">
        <v>3</v>
      </c>
      <c r="B100" s="152"/>
      <c r="C100" s="58">
        <f>C83</f>
        <v>2.028297051028956</v>
      </c>
      <c r="D100" s="58">
        <f>F83</f>
        <v>2.0266367967521228</v>
      </c>
      <c r="E100" s="58">
        <f>I83</f>
        <v>2.1561580507371376</v>
      </c>
      <c r="F100" s="58">
        <f>L83</f>
        <v>2.0286930621685713</v>
      </c>
      <c r="G100" s="58">
        <f>O83</f>
        <v>1.9113820380966946</v>
      </c>
      <c r="H100" s="58">
        <f>R83</f>
        <v>1.9341203697397962</v>
      </c>
      <c r="I100" s="58">
        <f>U83</f>
        <v>1.7767117967355905</v>
      </c>
      <c r="J100" s="58">
        <f>X83</f>
        <v>1.9107717142150513</v>
      </c>
      <c r="K100" s="58">
        <f>SUM(C100:J100)</f>
        <v>15.772770879473921</v>
      </c>
    </row>
    <row r="101" spans="1:14" ht="15.75">
      <c r="A101" s="155" t="s">
        <v>47</v>
      </c>
      <c r="B101" s="156"/>
      <c r="C101" s="59">
        <f>SUM(C98:C100)</f>
        <v>5.9790888584280903</v>
      </c>
      <c r="D101" s="59">
        <f t="shared" ref="D101:K101" si="71">SUM(D98:D100)</f>
        <v>6.3217936423986574</v>
      </c>
      <c r="E101" s="59">
        <f t="shared" si="71"/>
        <v>6.464900420409796</v>
      </c>
      <c r="F101" s="59">
        <f t="shared" si="71"/>
        <v>6.2428128177842304</v>
      </c>
      <c r="G101" s="59">
        <f t="shared" si="71"/>
        <v>5.8508578256026169</v>
      </c>
      <c r="H101" s="59">
        <f t="shared" si="71"/>
        <v>5.7740218278545852</v>
      </c>
      <c r="I101" s="59">
        <f t="shared" si="71"/>
        <v>5.3828233358632858</v>
      </c>
      <c r="J101" s="59">
        <f t="shared" si="71"/>
        <v>5.6110794640539972</v>
      </c>
      <c r="K101" s="59">
        <f t="shared" si="71"/>
        <v>47.627378192395255</v>
      </c>
    </row>
    <row r="102" spans="1:14" ht="15.75">
      <c r="A102" s="157" t="s">
        <v>29</v>
      </c>
      <c r="B102" s="157"/>
      <c r="C102" s="59">
        <f>AVERAGE(C98:C100)</f>
        <v>1.9930296194760302</v>
      </c>
      <c r="D102" s="59">
        <f t="shared" ref="D102:K102" si="72">AVERAGE(D98:D100)</f>
        <v>2.1072645474662193</v>
      </c>
      <c r="E102" s="59">
        <f t="shared" si="72"/>
        <v>2.1549668068032655</v>
      </c>
      <c r="F102" s="59">
        <f t="shared" si="72"/>
        <v>2.0809376059280766</v>
      </c>
      <c r="G102" s="59">
        <f t="shared" si="72"/>
        <v>1.9502859418675389</v>
      </c>
      <c r="H102" s="59">
        <f t="shared" si="72"/>
        <v>1.9246739426181951</v>
      </c>
      <c r="I102" s="59">
        <f t="shared" si="72"/>
        <v>1.7942744452877619</v>
      </c>
      <c r="J102" s="59">
        <f t="shared" si="72"/>
        <v>1.8703598213513324</v>
      </c>
      <c r="K102" s="59">
        <f t="shared" si="72"/>
        <v>15.875792730798418</v>
      </c>
    </row>
    <row r="105" spans="1:14" ht="15.75">
      <c r="A105" s="64" t="s">
        <v>52</v>
      </c>
      <c r="B105" s="107">
        <f>(K101^2)/N99</f>
        <v>94.515298061726966</v>
      </c>
    </row>
    <row r="106" spans="1:14" ht="15.75">
      <c r="A106" s="64" t="s">
        <v>53</v>
      </c>
      <c r="B106" s="65"/>
      <c r="C106" s="107">
        <f>(C98^2+D98^2+E98^2+F98^2+G98^2+H98^2+I98^2+J98^2+C99^2+D99^2+E99^2+F99^2+G99^2+H99^2+I99^2+J99^2+C100^2+D100^2+E100^2+F100^2+G100^2+H100^2+I100^2+J100^2)-B105</f>
        <v>0.37643925050211635</v>
      </c>
    </row>
    <row r="107" spans="1:14" ht="15.75">
      <c r="A107" s="64" t="s">
        <v>54</v>
      </c>
      <c r="B107" s="65"/>
      <c r="C107" s="107">
        <f>((K98^2+K99^2+K100^2)/N97)-B105</f>
        <v>5.2549675989865818E-3</v>
      </c>
    </row>
    <row r="108" spans="1:14" ht="15.75">
      <c r="A108" s="64" t="s">
        <v>55</v>
      </c>
      <c r="B108" s="65"/>
      <c r="C108" s="107">
        <f>((C101^2+D101^2+E101^2+F101^2+G101^2+H101^2+I101^2+J101^2)/N98)-B105</f>
        <v>0.32239958452512951</v>
      </c>
    </row>
    <row r="109" spans="1:14" ht="15.75">
      <c r="A109" s="64" t="s">
        <v>56</v>
      </c>
      <c r="B109" s="65"/>
      <c r="C109" s="107">
        <f>(C106-C107-C108)</f>
        <v>4.8784698378000257E-2</v>
      </c>
    </row>
    <row r="111" spans="1:14" ht="15.75">
      <c r="A111" s="67" t="s">
        <v>57</v>
      </c>
      <c r="B111" s="68"/>
      <c r="C111" s="67"/>
      <c r="D111" s="67"/>
      <c r="E111" s="67"/>
      <c r="F111" s="67"/>
    </row>
    <row r="112" spans="1:14">
      <c r="A112" s="158" t="s">
        <v>58</v>
      </c>
      <c r="B112" s="158" t="s">
        <v>59</v>
      </c>
      <c r="C112" s="159" t="s">
        <v>60</v>
      </c>
      <c r="D112" s="159" t="s">
        <v>61</v>
      </c>
      <c r="E112" s="162" t="s">
        <v>62</v>
      </c>
      <c r="F112" s="163" t="s">
        <v>63</v>
      </c>
    </row>
    <row r="113" spans="1:21">
      <c r="A113" s="158"/>
      <c r="B113" s="158"/>
      <c r="C113" s="159"/>
      <c r="D113" s="159"/>
      <c r="E113" s="162"/>
      <c r="F113" s="164"/>
    </row>
    <row r="114" spans="1:21" ht="15.75">
      <c r="A114" s="69" t="s">
        <v>64</v>
      </c>
      <c r="B114" s="69">
        <f>N98-1</f>
        <v>2</v>
      </c>
      <c r="C114" s="105">
        <f>C107</f>
        <v>5.2549675989865818E-3</v>
      </c>
      <c r="D114" s="105">
        <f>(C114/B114)</f>
        <v>2.6274837994932909E-3</v>
      </c>
      <c r="E114" s="74">
        <f>(D114/D116)</f>
        <v>0.75402276566076676</v>
      </c>
      <c r="F114" s="72">
        <v>3.47</v>
      </c>
    </row>
    <row r="115" spans="1:21" ht="15.75">
      <c r="A115" s="69" t="s">
        <v>65</v>
      </c>
      <c r="B115" s="70">
        <f>N97-1</f>
        <v>7</v>
      </c>
      <c r="C115" s="106">
        <f>C108</f>
        <v>0.32239958452512951</v>
      </c>
      <c r="D115" s="105">
        <f>C115/B115</f>
        <v>4.6057083503589932E-2</v>
      </c>
      <c r="E115" s="75">
        <f>(D115/D116)</f>
        <v>13.217242096161755</v>
      </c>
      <c r="F115" s="73">
        <v>2.76</v>
      </c>
    </row>
    <row r="116" spans="1:21" ht="15.75">
      <c r="A116" s="70" t="s">
        <v>66</v>
      </c>
      <c r="B116" s="70">
        <f>B114*B115</f>
        <v>14</v>
      </c>
      <c r="C116" s="106">
        <f>C109</f>
        <v>4.8784698378000257E-2</v>
      </c>
      <c r="D116" s="105">
        <f>C116/B116</f>
        <v>3.4846213127143039E-3</v>
      </c>
      <c r="E116" s="76"/>
      <c r="F116" s="76"/>
    </row>
    <row r="117" spans="1:21" ht="15.75">
      <c r="A117" s="70" t="s">
        <v>67</v>
      </c>
      <c r="B117" s="70">
        <f>SUM(B114:B116)</f>
        <v>23</v>
      </c>
      <c r="C117" s="106">
        <f>C106</f>
        <v>0.37643925050211635</v>
      </c>
      <c r="D117" s="71"/>
      <c r="E117" s="71"/>
      <c r="F117" s="71"/>
    </row>
    <row r="119" spans="1:21" ht="15.75">
      <c r="A119" s="78" t="s">
        <v>68</v>
      </c>
      <c r="B119">
        <v>3.1E-2</v>
      </c>
    </row>
    <row r="121" spans="1:21">
      <c r="A121" s="79" t="s">
        <v>69</v>
      </c>
      <c r="B121" s="79"/>
      <c r="C121" s="80"/>
      <c r="D121" s="81"/>
      <c r="E121" s="79"/>
      <c r="F121" s="79"/>
      <c r="G121" s="79"/>
      <c r="H121" s="79"/>
      <c r="I121" s="82"/>
      <c r="N121" s="83"/>
    </row>
    <row r="122" spans="1:21">
      <c r="A122" s="165" t="s">
        <v>70</v>
      </c>
      <c r="B122" s="165" t="s">
        <v>71</v>
      </c>
      <c r="C122" s="165" t="s">
        <v>72</v>
      </c>
      <c r="D122" s="166" t="s">
        <v>73</v>
      </c>
      <c r="E122" s="167" t="s">
        <v>65</v>
      </c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9"/>
      <c r="U122" s="160" t="s">
        <v>74</v>
      </c>
    </row>
    <row r="123" spans="1:21">
      <c r="A123" s="165"/>
      <c r="B123" s="165"/>
      <c r="C123" s="165"/>
      <c r="D123" s="166"/>
      <c r="E123" s="84">
        <v>1</v>
      </c>
      <c r="F123" s="62"/>
      <c r="G123" s="84">
        <v>2</v>
      </c>
      <c r="H123" s="62"/>
      <c r="I123" s="84">
        <v>3</v>
      </c>
      <c r="J123" s="62"/>
      <c r="K123" s="84">
        <v>4</v>
      </c>
      <c r="L123" s="62"/>
      <c r="M123" s="85">
        <v>5</v>
      </c>
      <c r="N123" s="62"/>
      <c r="O123" s="86">
        <v>6</v>
      </c>
      <c r="P123" s="62"/>
      <c r="Q123" s="86">
        <v>7</v>
      </c>
      <c r="R123" s="86"/>
      <c r="S123" s="86">
        <v>8</v>
      </c>
      <c r="T123" s="62"/>
      <c r="U123" s="161"/>
    </row>
    <row r="124" spans="1:21">
      <c r="A124" s="85" t="s">
        <v>75</v>
      </c>
      <c r="B124" s="96" t="s">
        <v>75</v>
      </c>
      <c r="C124" s="85">
        <v>433</v>
      </c>
      <c r="D124" s="96">
        <f>I102</f>
        <v>1.7942744452877619</v>
      </c>
      <c r="E124" s="87" t="s">
        <v>75</v>
      </c>
      <c r="F124" s="62"/>
      <c r="G124" s="88"/>
      <c r="H124" s="62"/>
      <c r="I124" s="89"/>
      <c r="J124" s="62"/>
      <c r="K124" s="89"/>
      <c r="L124" s="62"/>
      <c r="M124" s="89"/>
      <c r="N124" s="62"/>
      <c r="O124" s="90"/>
      <c r="P124" s="62"/>
      <c r="Q124" s="90"/>
      <c r="R124" s="90"/>
      <c r="S124" s="90"/>
      <c r="T124" s="62"/>
      <c r="U124" s="91" t="s">
        <v>12</v>
      </c>
    </row>
    <row r="125" spans="1:21">
      <c r="A125" s="85">
        <v>3.03</v>
      </c>
      <c r="B125" s="96">
        <f>B119*A125</f>
        <v>9.393E-2</v>
      </c>
      <c r="C125" s="85">
        <v>745</v>
      </c>
      <c r="D125" s="96">
        <f>J102</f>
        <v>1.8703598213513324</v>
      </c>
      <c r="E125" s="92">
        <f>D125-D124</f>
        <v>7.6085376063570465E-2</v>
      </c>
      <c r="F125" s="117" t="s">
        <v>79</v>
      </c>
      <c r="G125" s="92" t="s">
        <v>75</v>
      </c>
      <c r="H125" s="117"/>
      <c r="I125" s="92"/>
      <c r="J125" s="117"/>
      <c r="K125" s="92"/>
      <c r="L125" s="117"/>
      <c r="M125" s="92"/>
      <c r="N125" s="117"/>
      <c r="O125" s="118"/>
      <c r="P125" s="117"/>
      <c r="Q125" s="118"/>
      <c r="R125" s="118"/>
      <c r="S125" s="118"/>
      <c r="T125" s="62"/>
      <c r="U125" s="91" t="s">
        <v>84</v>
      </c>
    </row>
    <row r="126" spans="1:21">
      <c r="A126" s="85">
        <v>3.18</v>
      </c>
      <c r="B126" s="96">
        <f>B119*A126</f>
        <v>9.8580000000000001E-2</v>
      </c>
      <c r="C126" s="98" t="s">
        <v>8</v>
      </c>
      <c r="D126" s="96">
        <f>H102</f>
        <v>1.9246739426181951</v>
      </c>
      <c r="E126" s="92">
        <f>D126-D124</f>
        <v>0.13039949733043321</v>
      </c>
      <c r="F126" s="117" t="s">
        <v>76</v>
      </c>
      <c r="G126" s="92">
        <f>D126-D125</f>
        <v>5.4314121266862747E-2</v>
      </c>
      <c r="H126" s="117" t="s">
        <v>79</v>
      </c>
      <c r="I126" s="92" t="s">
        <v>75</v>
      </c>
      <c r="J126" s="117"/>
      <c r="K126" s="92"/>
      <c r="L126" s="117"/>
      <c r="M126" s="92"/>
      <c r="N126" s="117"/>
      <c r="O126" s="118"/>
      <c r="P126" s="117"/>
      <c r="Q126" s="118"/>
      <c r="R126" s="118"/>
      <c r="S126" s="118"/>
      <c r="T126" s="62"/>
      <c r="U126" s="91" t="s">
        <v>81</v>
      </c>
    </row>
    <row r="127" spans="1:21">
      <c r="A127" s="85">
        <v>3.27</v>
      </c>
      <c r="B127" s="96">
        <f>B119*A127</f>
        <v>0.10137</v>
      </c>
      <c r="C127" s="85">
        <v>855</v>
      </c>
      <c r="D127" s="96">
        <f>G102</f>
        <v>1.9502859418675389</v>
      </c>
      <c r="E127" s="92">
        <f>D127-D124</f>
        <v>0.15601149657977698</v>
      </c>
      <c r="F127" s="117" t="s">
        <v>76</v>
      </c>
      <c r="G127" s="92">
        <f>D127-D125</f>
        <v>7.9926120516206511E-2</v>
      </c>
      <c r="H127" s="117" t="s">
        <v>79</v>
      </c>
      <c r="I127" s="92">
        <f>D127-D126</f>
        <v>2.5611999249343764E-2</v>
      </c>
      <c r="J127" s="117" t="s">
        <v>79</v>
      </c>
      <c r="K127" s="92" t="s">
        <v>75</v>
      </c>
      <c r="L127" s="117"/>
      <c r="M127" s="92"/>
      <c r="N127" s="117"/>
      <c r="O127" s="118"/>
      <c r="P127" s="117"/>
      <c r="Q127" s="118"/>
      <c r="R127" s="118"/>
      <c r="S127" s="118"/>
      <c r="T127" s="62"/>
      <c r="U127" s="91" t="s">
        <v>81</v>
      </c>
    </row>
    <row r="128" spans="1:21">
      <c r="A128" s="86">
        <v>3.33</v>
      </c>
      <c r="B128" s="96">
        <f>B119*A128</f>
        <v>0.10323</v>
      </c>
      <c r="C128" s="91">
        <v>714</v>
      </c>
      <c r="D128" s="97">
        <f>C102</f>
        <v>1.9930296194760302</v>
      </c>
      <c r="E128" s="118">
        <f>D128-D124</f>
        <v>0.19875517418826827</v>
      </c>
      <c r="F128" s="117" t="s">
        <v>76</v>
      </c>
      <c r="G128" s="92">
        <f>D128-D125</f>
        <v>0.1226697981246978</v>
      </c>
      <c r="H128" s="117" t="s">
        <v>76</v>
      </c>
      <c r="I128" s="92">
        <f>D128-D126</f>
        <v>6.8355676857835057E-2</v>
      </c>
      <c r="J128" s="117" t="s">
        <v>79</v>
      </c>
      <c r="K128" s="118">
        <f>D128-D127</f>
        <v>4.2743677608491293E-2</v>
      </c>
      <c r="L128" s="117" t="s">
        <v>79</v>
      </c>
      <c r="M128" s="99" t="s">
        <v>75</v>
      </c>
      <c r="N128" s="117"/>
      <c r="O128" s="118"/>
      <c r="P128" s="117"/>
      <c r="Q128" s="118"/>
      <c r="R128" s="118"/>
      <c r="S128" s="118"/>
      <c r="T128" s="62"/>
      <c r="U128" s="91" t="s">
        <v>78</v>
      </c>
    </row>
    <row r="129" spans="1:21">
      <c r="A129" s="94">
        <v>3.37</v>
      </c>
      <c r="B129" s="96">
        <f>B119*A129</f>
        <v>0.10447000000000001</v>
      </c>
      <c r="C129" s="95">
        <v>510</v>
      </c>
      <c r="D129" s="97">
        <f>F102</f>
        <v>2.0809376059280766</v>
      </c>
      <c r="E129" s="118">
        <f>D129-D124</f>
        <v>0.28666316064031472</v>
      </c>
      <c r="F129" s="117" t="s">
        <v>76</v>
      </c>
      <c r="G129" s="92">
        <f>D129-D125</f>
        <v>0.21057778457674425</v>
      </c>
      <c r="H129" s="117" t="s">
        <v>76</v>
      </c>
      <c r="I129" s="92">
        <f>D129-D126</f>
        <v>0.15626366330988151</v>
      </c>
      <c r="J129" s="117" t="s">
        <v>76</v>
      </c>
      <c r="K129" s="118">
        <f>D129-D127</f>
        <v>0.13065166406053774</v>
      </c>
      <c r="L129" s="117" t="s">
        <v>76</v>
      </c>
      <c r="M129" s="118">
        <f>D129-D128</f>
        <v>8.7907986452046449E-2</v>
      </c>
      <c r="N129" s="117" t="s">
        <v>79</v>
      </c>
      <c r="O129" s="99" t="s">
        <v>75</v>
      </c>
      <c r="P129" s="117"/>
      <c r="Q129" s="118"/>
      <c r="R129" s="118"/>
      <c r="S129" s="118"/>
      <c r="T129" s="62"/>
      <c r="U129" s="91" t="s">
        <v>88</v>
      </c>
    </row>
    <row r="130" spans="1:21">
      <c r="A130" s="94">
        <v>3.39</v>
      </c>
      <c r="B130" s="96">
        <f>B119*A130</f>
        <v>0.10509</v>
      </c>
      <c r="C130" s="95">
        <v>794</v>
      </c>
      <c r="D130" s="97">
        <f>D102</f>
        <v>2.1072645474662193</v>
      </c>
      <c r="E130" s="118">
        <f>D130-D124</f>
        <v>0.31299010217845735</v>
      </c>
      <c r="F130" s="117" t="s">
        <v>76</v>
      </c>
      <c r="G130" s="92">
        <f>D130-D125</f>
        <v>0.23690472611488689</v>
      </c>
      <c r="H130" s="117" t="s">
        <v>76</v>
      </c>
      <c r="I130" s="92">
        <f>D130-D126</f>
        <v>0.18259060484802414</v>
      </c>
      <c r="J130" s="117" t="s">
        <v>76</v>
      </c>
      <c r="K130" s="118">
        <f>D130-D127</f>
        <v>0.15697860559868038</v>
      </c>
      <c r="L130" s="117" t="s">
        <v>76</v>
      </c>
      <c r="M130" s="118">
        <f>D130-D128</f>
        <v>0.11423492799018908</v>
      </c>
      <c r="N130" s="117" t="s">
        <v>76</v>
      </c>
      <c r="O130" s="99">
        <f>D130-D129</f>
        <v>2.6326941538142634E-2</v>
      </c>
      <c r="P130" s="117" t="s">
        <v>79</v>
      </c>
      <c r="Q130" s="99" t="s">
        <v>75</v>
      </c>
      <c r="R130" s="118"/>
      <c r="S130" s="118"/>
      <c r="T130" s="62"/>
      <c r="U130" s="91" t="s">
        <v>87</v>
      </c>
    </row>
    <row r="131" spans="1:21">
      <c r="A131" s="86">
        <v>3.41</v>
      </c>
      <c r="B131" s="96">
        <f>B119*A131</f>
        <v>0.10571</v>
      </c>
      <c r="C131" s="95">
        <v>152</v>
      </c>
      <c r="D131" s="97">
        <f>E102</f>
        <v>2.1549668068032655</v>
      </c>
      <c r="E131" s="118">
        <f>D131-D124</f>
        <v>0.36069236151550355</v>
      </c>
      <c r="F131" s="117" t="s">
        <v>76</v>
      </c>
      <c r="G131" s="92">
        <f>D131-D125</f>
        <v>0.28460698545193308</v>
      </c>
      <c r="H131" s="117" t="s">
        <v>76</v>
      </c>
      <c r="I131" s="92">
        <f>D131-D126</f>
        <v>0.23029286418507033</v>
      </c>
      <c r="J131" s="117" t="s">
        <v>76</v>
      </c>
      <c r="K131" s="118">
        <f>D131-D127</f>
        <v>0.20468086493572657</v>
      </c>
      <c r="L131" s="117" t="s">
        <v>76</v>
      </c>
      <c r="M131" s="118">
        <f>D131-D128</f>
        <v>0.16193718732723528</v>
      </c>
      <c r="N131" s="117" t="s">
        <v>76</v>
      </c>
      <c r="O131" s="118">
        <f>D131-D129</f>
        <v>7.4029200875188828E-2</v>
      </c>
      <c r="P131" s="117" t="s">
        <v>79</v>
      </c>
      <c r="Q131" s="99">
        <f>D131-D130</f>
        <v>4.7702259337046193E-2</v>
      </c>
      <c r="R131" s="99" t="s">
        <v>79</v>
      </c>
      <c r="S131" s="99" t="s">
        <v>75</v>
      </c>
      <c r="T131" s="62"/>
      <c r="U131" s="91" t="s">
        <v>86</v>
      </c>
    </row>
    <row r="134" spans="1:21">
      <c r="B134" t="s">
        <v>96</v>
      </c>
      <c r="C134" t="s">
        <v>73</v>
      </c>
    </row>
    <row r="135" spans="1:21">
      <c r="B135" t="s">
        <v>15</v>
      </c>
      <c r="C135" s="65">
        <f>C93</f>
        <v>3.65</v>
      </c>
    </row>
    <row r="136" spans="1:21">
      <c r="B136" t="s">
        <v>17</v>
      </c>
      <c r="C136" s="65">
        <f>D93</f>
        <v>4.1166666666666671</v>
      </c>
    </row>
    <row r="137" spans="1:21">
      <c r="B137" t="s">
        <v>11</v>
      </c>
      <c r="C137" s="65">
        <f>E93</f>
        <v>4.2166666666666659</v>
      </c>
    </row>
    <row r="138" spans="1:21">
      <c r="B138" t="s">
        <v>13</v>
      </c>
      <c r="C138" s="65">
        <f>F93</f>
        <v>3.9499999999999997</v>
      </c>
    </row>
    <row r="139" spans="1:21">
      <c r="B139" t="s">
        <v>18</v>
      </c>
      <c r="C139" s="65">
        <f>G93</f>
        <v>3.3833333333333333</v>
      </c>
    </row>
    <row r="140" spans="1:21">
      <c r="B140" t="s">
        <v>10</v>
      </c>
      <c r="C140" s="65">
        <f>H93</f>
        <v>3.3166666666666664</v>
      </c>
    </row>
    <row r="141" spans="1:21">
      <c r="B141" t="s">
        <v>14</v>
      </c>
      <c r="C141" s="65">
        <f>I93</f>
        <v>2.7000000000000006</v>
      </c>
    </row>
    <row r="142" spans="1:21">
      <c r="B142" t="s">
        <v>16</v>
      </c>
      <c r="C142" s="65">
        <f>J93</f>
        <v>3.1</v>
      </c>
    </row>
  </sheetData>
  <mergeCells count="69">
    <mergeCell ref="N4:P4"/>
    <mergeCell ref="Q32:S32"/>
    <mergeCell ref="T32:V32"/>
    <mergeCell ref="W32:Y32"/>
    <mergeCell ref="A30:AD30"/>
    <mergeCell ref="B31:Y31"/>
    <mergeCell ref="A3:A4"/>
    <mergeCell ref="B4:D4"/>
    <mergeCell ref="E4:G4"/>
    <mergeCell ref="H4:J4"/>
    <mergeCell ref="K4:M4"/>
    <mergeCell ref="A31:A32"/>
    <mergeCell ref="AC31:AD32"/>
    <mergeCell ref="B32:D32"/>
    <mergeCell ref="E32:G32"/>
    <mergeCell ref="Z31:AB32"/>
    <mergeCell ref="H32:J32"/>
    <mergeCell ref="K32:M32"/>
    <mergeCell ref="N32:P32"/>
    <mergeCell ref="AC59:AD60"/>
    <mergeCell ref="B60:D60"/>
    <mergeCell ref="E60:G60"/>
    <mergeCell ref="H60:J60"/>
    <mergeCell ref="K60:M60"/>
    <mergeCell ref="N60:P60"/>
    <mergeCell ref="Q60:S60"/>
    <mergeCell ref="T60:V60"/>
    <mergeCell ref="W60:Y60"/>
    <mergeCell ref="Z59:AB60"/>
    <mergeCell ref="A58:AD58"/>
    <mergeCell ref="B59:Y59"/>
    <mergeCell ref="A86:J86"/>
    <mergeCell ref="A87:B88"/>
    <mergeCell ref="K87:K88"/>
    <mergeCell ref="C87:J87"/>
    <mergeCell ref="A59:A60"/>
    <mergeCell ref="A89:B89"/>
    <mergeCell ref="A90:B90"/>
    <mergeCell ref="A91:B91"/>
    <mergeCell ref="A92:B92"/>
    <mergeCell ref="A93:B93"/>
    <mergeCell ref="C112:C113"/>
    <mergeCell ref="A95:J95"/>
    <mergeCell ref="A96:B97"/>
    <mergeCell ref="C96:J96"/>
    <mergeCell ref="K96:K97"/>
    <mergeCell ref="A98:B98"/>
    <mergeCell ref="A99:B99"/>
    <mergeCell ref="A100:B100"/>
    <mergeCell ref="A101:B101"/>
    <mergeCell ref="A102:B102"/>
    <mergeCell ref="A112:A113"/>
    <mergeCell ref="B112:B113"/>
    <mergeCell ref="Z3:AB4"/>
    <mergeCell ref="AC3:AD4"/>
    <mergeCell ref="A2:AD2"/>
    <mergeCell ref="U122:U123"/>
    <mergeCell ref="Q4:S4"/>
    <mergeCell ref="T4:V4"/>
    <mergeCell ref="W4:Y4"/>
    <mergeCell ref="B3:Y3"/>
    <mergeCell ref="D112:D113"/>
    <mergeCell ref="E112:E113"/>
    <mergeCell ref="F112:F113"/>
    <mergeCell ref="A122:A123"/>
    <mergeCell ref="B122:B123"/>
    <mergeCell ref="C122:C123"/>
    <mergeCell ref="D122:D123"/>
    <mergeCell ref="E122:T1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142"/>
  <sheetViews>
    <sheetView topLeftCell="A125" zoomScale="85" zoomScaleNormal="85" workbookViewId="0">
      <selection activeCell="O157" sqref="O157"/>
    </sheetView>
  </sheetViews>
  <sheetFormatPr defaultRowHeight="15"/>
  <cols>
    <col min="1" max="1" width="11.7109375" customWidth="1"/>
    <col min="2" max="2" width="9" customWidth="1"/>
    <col min="10" max="10" width="9.28515625" customWidth="1"/>
  </cols>
  <sheetData>
    <row r="2" spans="1:30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>
      <c r="A3" s="121" t="s">
        <v>21</v>
      </c>
      <c r="B3" s="122" t="s">
        <v>22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 t="s">
        <v>23</v>
      </c>
      <c r="AA3" s="123"/>
      <c r="AB3" s="123"/>
      <c r="AC3" s="125" t="s">
        <v>24</v>
      </c>
      <c r="AD3" s="125"/>
    </row>
    <row r="4" spans="1:30">
      <c r="A4" s="121"/>
      <c r="B4" s="126" t="s">
        <v>30</v>
      </c>
      <c r="C4" s="127"/>
      <c r="D4" s="127"/>
      <c r="E4" s="128" t="s">
        <v>31</v>
      </c>
      <c r="F4" s="127"/>
      <c r="G4" s="127"/>
      <c r="H4" s="128" t="s">
        <v>32</v>
      </c>
      <c r="I4" s="127"/>
      <c r="J4" s="127"/>
      <c r="K4" s="128" t="s">
        <v>33</v>
      </c>
      <c r="L4" s="127"/>
      <c r="M4" s="127"/>
      <c r="N4" s="128" t="s">
        <v>34</v>
      </c>
      <c r="O4" s="127"/>
      <c r="P4" s="127"/>
      <c r="Q4" s="128" t="s">
        <v>35</v>
      </c>
      <c r="R4" s="127"/>
      <c r="S4" s="127"/>
      <c r="T4" s="128" t="s">
        <v>36</v>
      </c>
      <c r="U4" s="127"/>
      <c r="V4" s="127"/>
      <c r="W4" s="128" t="s">
        <v>37</v>
      </c>
      <c r="X4" s="127"/>
      <c r="Y4" s="127"/>
      <c r="Z4" s="123"/>
      <c r="AA4" s="123"/>
      <c r="AB4" s="123"/>
      <c r="AC4" s="125"/>
      <c r="AD4" s="125"/>
    </row>
    <row r="5" spans="1:30">
      <c r="A5" s="55" t="s">
        <v>25</v>
      </c>
      <c r="B5" s="36" t="s">
        <v>26</v>
      </c>
      <c r="C5" s="50" t="s">
        <v>27</v>
      </c>
      <c r="D5" s="42" t="s">
        <v>28</v>
      </c>
      <c r="E5" s="36" t="s">
        <v>26</v>
      </c>
      <c r="F5" s="50" t="s">
        <v>27</v>
      </c>
      <c r="G5" s="32" t="s">
        <v>28</v>
      </c>
      <c r="H5" s="36" t="s">
        <v>26</v>
      </c>
      <c r="I5" s="50" t="s">
        <v>27</v>
      </c>
      <c r="J5" s="32" t="s">
        <v>28</v>
      </c>
      <c r="K5" s="36" t="s">
        <v>26</v>
      </c>
      <c r="L5" s="50" t="s">
        <v>27</v>
      </c>
      <c r="M5" s="32" t="s">
        <v>28</v>
      </c>
      <c r="N5" s="36" t="s">
        <v>26</v>
      </c>
      <c r="O5" s="50" t="s">
        <v>27</v>
      </c>
      <c r="P5" s="32" t="s">
        <v>28</v>
      </c>
      <c r="Q5" s="36" t="s">
        <v>26</v>
      </c>
      <c r="R5" s="50" t="s">
        <v>27</v>
      </c>
      <c r="S5" s="32" t="s">
        <v>28</v>
      </c>
      <c r="T5" s="36" t="s">
        <v>26</v>
      </c>
      <c r="U5" s="50" t="s">
        <v>27</v>
      </c>
      <c r="V5" s="32" t="s">
        <v>28</v>
      </c>
      <c r="W5" s="36" t="s">
        <v>26</v>
      </c>
      <c r="X5" s="50" t="s">
        <v>27</v>
      </c>
      <c r="Y5" s="32" t="s">
        <v>28</v>
      </c>
      <c r="Z5" s="44" t="s">
        <v>26</v>
      </c>
      <c r="AA5" s="48" t="s">
        <v>27</v>
      </c>
      <c r="AB5" s="32" t="s">
        <v>28</v>
      </c>
      <c r="AC5" s="39" t="s">
        <v>26</v>
      </c>
      <c r="AD5" s="46" t="s">
        <v>27</v>
      </c>
    </row>
    <row r="6" spans="1:30">
      <c r="A6" s="33">
        <v>1</v>
      </c>
      <c r="B6" s="102">
        <v>4</v>
      </c>
      <c r="C6" s="51">
        <f>(B6+0.5)^0.5</f>
        <v>2.1213203435596424</v>
      </c>
      <c r="D6" s="43">
        <f>(C6*C6)</f>
        <v>4.4999999999999991</v>
      </c>
      <c r="E6" s="37">
        <v>5</v>
      </c>
      <c r="F6" s="51">
        <f>(E6+0.5)^0.5</f>
        <v>2.3452078799117149</v>
      </c>
      <c r="G6" s="34">
        <f>F6^2</f>
        <v>5.5</v>
      </c>
      <c r="H6" s="37">
        <v>3</v>
      </c>
      <c r="I6" s="51">
        <f>(H6+0.5)^0.5</f>
        <v>1.8708286933869707</v>
      </c>
      <c r="J6" s="34">
        <f>I6^2</f>
        <v>3.5</v>
      </c>
      <c r="K6" s="37">
        <v>4</v>
      </c>
      <c r="L6" s="51">
        <f>(K6+0.5)^0.5</f>
        <v>2.1213203435596424</v>
      </c>
      <c r="M6" s="34">
        <f>L6^2</f>
        <v>4.4999999999999991</v>
      </c>
      <c r="N6" s="37">
        <v>3</v>
      </c>
      <c r="O6" s="51">
        <f>(N6+0.5)^0.5</f>
        <v>1.8708286933869707</v>
      </c>
      <c r="P6" s="34">
        <f>O6^2</f>
        <v>3.5</v>
      </c>
      <c r="Q6" s="37">
        <v>4</v>
      </c>
      <c r="R6" s="51">
        <f>(Q6+0.5)^0.5</f>
        <v>2.1213203435596424</v>
      </c>
      <c r="S6" s="34">
        <f>R6^2</f>
        <v>4.4999999999999991</v>
      </c>
      <c r="T6" s="38">
        <v>2</v>
      </c>
      <c r="U6" s="51">
        <f>(T6+0.5)^0.5</f>
        <v>1.5811388300841898</v>
      </c>
      <c r="V6" s="34">
        <f>U6^2</f>
        <v>2.5000000000000004</v>
      </c>
      <c r="W6" s="37">
        <v>2</v>
      </c>
      <c r="X6" s="51">
        <f>(W6+0.5)^0.5</f>
        <v>1.5811388300841898</v>
      </c>
      <c r="Y6" s="34">
        <f>X6^2</f>
        <v>2.5000000000000004</v>
      </c>
      <c r="Z6" s="45">
        <f t="shared" ref="Z6:Z25" si="0">SUM(B6,E6,H6,K6,N6,Q6,T6,W6)</f>
        <v>27</v>
      </c>
      <c r="AA6" s="49">
        <f t="shared" ref="AA6:AA25" si="1">SUM(C6,F6,I6,L6,O6,R6,U6,X6,)</f>
        <v>15.61310395753296</v>
      </c>
      <c r="AB6" s="35">
        <f>(AA6*AA6)</f>
        <v>243.76901518873137</v>
      </c>
      <c r="AC6" s="40">
        <f t="shared" ref="AC6:AD25" si="2">AVERAGE(B6,E6,H6,K6,N6,Q6,T6,W6)</f>
        <v>3.375</v>
      </c>
      <c r="AD6" s="47">
        <f t="shared" si="2"/>
        <v>1.95163799469162</v>
      </c>
    </row>
    <row r="7" spans="1:30">
      <c r="A7" s="33">
        <v>2</v>
      </c>
      <c r="B7" s="37">
        <v>5</v>
      </c>
      <c r="C7" s="51">
        <f t="shared" ref="C7:C25" si="3">(B7+0.5)^0.5</f>
        <v>2.3452078799117149</v>
      </c>
      <c r="D7" s="43">
        <f t="shared" ref="D7:D25" si="4">(C7*C7)</f>
        <v>5.5</v>
      </c>
      <c r="E7" s="37">
        <v>5</v>
      </c>
      <c r="F7" s="51">
        <f t="shared" ref="F7:F25" si="5">(E7+0.5)^0.5</f>
        <v>2.3452078799117149</v>
      </c>
      <c r="G7" s="34">
        <f t="shared" ref="G7:G25" si="6">F7^2</f>
        <v>5.5</v>
      </c>
      <c r="H7" s="37">
        <v>5</v>
      </c>
      <c r="I7" s="51">
        <f t="shared" ref="I7:I25" si="7">(H7+0.5)^0.5</f>
        <v>2.3452078799117149</v>
      </c>
      <c r="J7" s="34">
        <f t="shared" ref="J7:J25" si="8">I7^2</f>
        <v>5.5</v>
      </c>
      <c r="K7" s="37">
        <v>4</v>
      </c>
      <c r="L7" s="51">
        <f t="shared" ref="L7:L25" si="9">(K7+0.5)^0.5</f>
        <v>2.1213203435596424</v>
      </c>
      <c r="M7" s="34">
        <f t="shared" ref="M7:M25" si="10">L7^2</f>
        <v>4.4999999999999991</v>
      </c>
      <c r="N7" s="37">
        <v>4</v>
      </c>
      <c r="O7" s="51">
        <f t="shared" ref="O7:O25" si="11">(N7+0.5)^0.5</f>
        <v>2.1213203435596424</v>
      </c>
      <c r="P7" s="34">
        <f t="shared" ref="P7:P25" si="12">O7^2</f>
        <v>4.4999999999999991</v>
      </c>
      <c r="Q7" s="37">
        <v>3</v>
      </c>
      <c r="R7" s="51">
        <f t="shared" ref="R7:R25" si="13">(Q7+0.5)^0.5</f>
        <v>1.8708286933869707</v>
      </c>
      <c r="S7" s="34">
        <f t="shared" ref="S7:S25" si="14">R7^2</f>
        <v>3.5</v>
      </c>
      <c r="T7" s="38">
        <v>3</v>
      </c>
      <c r="U7" s="51">
        <f t="shared" ref="U7:U25" si="15">(T7+0.5)^0.5</f>
        <v>1.8708286933869707</v>
      </c>
      <c r="V7" s="34">
        <f t="shared" ref="V7:V25" si="16">U7^2</f>
        <v>3.5</v>
      </c>
      <c r="W7" s="37">
        <v>3</v>
      </c>
      <c r="X7" s="51">
        <f t="shared" ref="X7:X25" si="17">(W7+0.5)^0.5</f>
        <v>1.8708286933869707</v>
      </c>
      <c r="Y7" s="34">
        <f t="shared" ref="Y7:Y25" si="18">X7^2</f>
        <v>3.5</v>
      </c>
      <c r="Z7" s="45">
        <f t="shared" si="0"/>
        <v>32</v>
      </c>
      <c r="AA7" s="49">
        <f t="shared" si="1"/>
        <v>16.890750407015339</v>
      </c>
      <c r="AB7" s="35">
        <f t="shared" ref="AB7:AB25" si="19">(AA7*AA7)</f>
        <v>285.29744931208887</v>
      </c>
      <c r="AC7" s="40">
        <f t="shared" si="2"/>
        <v>4</v>
      </c>
      <c r="AD7" s="47">
        <f t="shared" si="2"/>
        <v>2.1113438008769174</v>
      </c>
    </row>
    <row r="8" spans="1:30">
      <c r="A8" s="33">
        <v>3</v>
      </c>
      <c r="B8" s="37">
        <v>5</v>
      </c>
      <c r="C8" s="51">
        <f t="shared" si="3"/>
        <v>2.3452078799117149</v>
      </c>
      <c r="D8" s="43">
        <f t="shared" si="4"/>
        <v>5.5</v>
      </c>
      <c r="E8" s="37">
        <v>5</v>
      </c>
      <c r="F8" s="51">
        <f t="shared" si="5"/>
        <v>2.3452078799117149</v>
      </c>
      <c r="G8" s="34">
        <f t="shared" si="6"/>
        <v>5.5</v>
      </c>
      <c r="H8" s="37">
        <v>5</v>
      </c>
      <c r="I8" s="51">
        <f t="shared" si="7"/>
        <v>2.3452078799117149</v>
      </c>
      <c r="J8" s="34">
        <f t="shared" si="8"/>
        <v>5.5</v>
      </c>
      <c r="K8" s="37">
        <v>4</v>
      </c>
      <c r="L8" s="51">
        <f t="shared" si="9"/>
        <v>2.1213203435596424</v>
      </c>
      <c r="M8" s="34">
        <f t="shared" si="10"/>
        <v>4.4999999999999991</v>
      </c>
      <c r="N8" s="37">
        <v>4</v>
      </c>
      <c r="O8" s="51">
        <f t="shared" si="11"/>
        <v>2.1213203435596424</v>
      </c>
      <c r="P8" s="34">
        <f t="shared" si="12"/>
        <v>4.4999999999999991</v>
      </c>
      <c r="Q8" s="37">
        <v>3</v>
      </c>
      <c r="R8" s="51">
        <f t="shared" si="13"/>
        <v>1.8708286933869707</v>
      </c>
      <c r="S8" s="34">
        <f t="shared" si="14"/>
        <v>3.5</v>
      </c>
      <c r="T8" s="38">
        <v>3</v>
      </c>
      <c r="U8" s="51">
        <f t="shared" si="15"/>
        <v>1.8708286933869707</v>
      </c>
      <c r="V8" s="34">
        <f t="shared" si="16"/>
        <v>3.5</v>
      </c>
      <c r="W8" s="37">
        <v>3</v>
      </c>
      <c r="X8" s="51">
        <f t="shared" si="17"/>
        <v>1.8708286933869707</v>
      </c>
      <c r="Y8" s="34">
        <f t="shared" si="18"/>
        <v>3.5</v>
      </c>
      <c r="Z8" s="45">
        <f t="shared" si="0"/>
        <v>32</v>
      </c>
      <c r="AA8" s="49">
        <f t="shared" si="1"/>
        <v>16.890750407015339</v>
      </c>
      <c r="AB8" s="35">
        <f t="shared" si="19"/>
        <v>285.29744931208887</v>
      </c>
      <c r="AC8" s="40">
        <f t="shared" si="2"/>
        <v>4</v>
      </c>
      <c r="AD8" s="47">
        <f t="shared" si="2"/>
        <v>2.1113438008769174</v>
      </c>
    </row>
    <row r="9" spans="1:30">
      <c r="A9" s="33">
        <v>4</v>
      </c>
      <c r="B9" s="37">
        <v>4</v>
      </c>
      <c r="C9" s="51">
        <f t="shared" si="3"/>
        <v>2.1213203435596424</v>
      </c>
      <c r="D9" s="43">
        <f t="shared" si="4"/>
        <v>4.4999999999999991</v>
      </c>
      <c r="E9" s="37">
        <v>4</v>
      </c>
      <c r="F9" s="51">
        <f t="shared" si="5"/>
        <v>2.1213203435596424</v>
      </c>
      <c r="G9" s="34">
        <f t="shared" si="6"/>
        <v>4.4999999999999991</v>
      </c>
      <c r="H9" s="37">
        <v>4</v>
      </c>
      <c r="I9" s="51">
        <f t="shared" si="7"/>
        <v>2.1213203435596424</v>
      </c>
      <c r="J9" s="34">
        <f t="shared" si="8"/>
        <v>4.4999999999999991</v>
      </c>
      <c r="K9" s="37">
        <v>4</v>
      </c>
      <c r="L9" s="51">
        <f t="shared" si="9"/>
        <v>2.1213203435596424</v>
      </c>
      <c r="M9" s="34">
        <f t="shared" si="10"/>
        <v>4.4999999999999991</v>
      </c>
      <c r="N9" s="37">
        <v>4</v>
      </c>
      <c r="O9" s="51">
        <f t="shared" si="11"/>
        <v>2.1213203435596424</v>
      </c>
      <c r="P9" s="34">
        <f t="shared" si="12"/>
        <v>4.4999999999999991</v>
      </c>
      <c r="Q9" s="37">
        <v>4</v>
      </c>
      <c r="R9" s="51">
        <f t="shared" si="13"/>
        <v>2.1213203435596424</v>
      </c>
      <c r="S9" s="34">
        <f t="shared" si="14"/>
        <v>4.4999999999999991</v>
      </c>
      <c r="T9" s="38">
        <v>4</v>
      </c>
      <c r="U9" s="51">
        <f t="shared" si="15"/>
        <v>2.1213203435596424</v>
      </c>
      <c r="V9" s="34">
        <f t="shared" si="16"/>
        <v>4.4999999999999991</v>
      </c>
      <c r="W9" s="37">
        <v>4</v>
      </c>
      <c r="X9" s="51">
        <f t="shared" si="17"/>
        <v>2.1213203435596424</v>
      </c>
      <c r="Y9" s="34">
        <f t="shared" si="18"/>
        <v>4.4999999999999991</v>
      </c>
      <c r="Z9" s="45">
        <f t="shared" si="0"/>
        <v>32</v>
      </c>
      <c r="AA9" s="49">
        <f t="shared" si="1"/>
        <v>16.970562748477139</v>
      </c>
      <c r="AB9" s="35">
        <f t="shared" si="19"/>
        <v>287.99999999999994</v>
      </c>
      <c r="AC9" s="40">
        <f t="shared" si="2"/>
        <v>4</v>
      </c>
      <c r="AD9" s="47">
        <f t="shared" si="2"/>
        <v>2.1213203435596424</v>
      </c>
    </row>
    <row r="10" spans="1:30">
      <c r="A10" s="33">
        <v>5</v>
      </c>
      <c r="B10" s="37">
        <v>4</v>
      </c>
      <c r="C10" s="51">
        <f t="shared" si="3"/>
        <v>2.1213203435596424</v>
      </c>
      <c r="D10" s="43">
        <f t="shared" si="4"/>
        <v>4.4999999999999991</v>
      </c>
      <c r="E10" s="37">
        <v>5</v>
      </c>
      <c r="F10" s="51">
        <f t="shared" si="5"/>
        <v>2.3452078799117149</v>
      </c>
      <c r="G10" s="34">
        <f t="shared" si="6"/>
        <v>5.5</v>
      </c>
      <c r="H10" s="37">
        <v>3</v>
      </c>
      <c r="I10" s="51">
        <f t="shared" si="7"/>
        <v>1.8708286933869707</v>
      </c>
      <c r="J10" s="34">
        <f t="shared" si="8"/>
        <v>3.5</v>
      </c>
      <c r="K10" s="37">
        <v>4</v>
      </c>
      <c r="L10" s="51">
        <f t="shared" si="9"/>
        <v>2.1213203435596424</v>
      </c>
      <c r="M10" s="34">
        <f t="shared" si="10"/>
        <v>4.4999999999999991</v>
      </c>
      <c r="N10" s="37">
        <v>5</v>
      </c>
      <c r="O10" s="51">
        <f t="shared" si="11"/>
        <v>2.3452078799117149</v>
      </c>
      <c r="P10" s="34">
        <f t="shared" si="12"/>
        <v>5.5</v>
      </c>
      <c r="Q10" s="37">
        <v>4</v>
      </c>
      <c r="R10" s="51">
        <f t="shared" si="13"/>
        <v>2.1213203435596424</v>
      </c>
      <c r="S10" s="34">
        <f t="shared" si="14"/>
        <v>4.4999999999999991</v>
      </c>
      <c r="T10" s="38">
        <v>4</v>
      </c>
      <c r="U10" s="51">
        <f t="shared" si="15"/>
        <v>2.1213203435596424</v>
      </c>
      <c r="V10" s="34">
        <f t="shared" si="16"/>
        <v>4.4999999999999991</v>
      </c>
      <c r="W10" s="37">
        <v>4</v>
      </c>
      <c r="X10" s="51">
        <f t="shared" si="17"/>
        <v>2.1213203435596424</v>
      </c>
      <c r="Y10" s="34">
        <f t="shared" si="18"/>
        <v>4.4999999999999991</v>
      </c>
      <c r="Z10" s="45">
        <f t="shared" si="0"/>
        <v>33</v>
      </c>
      <c r="AA10" s="49">
        <f t="shared" si="1"/>
        <v>17.167846171008613</v>
      </c>
      <c r="AB10" s="35">
        <f t="shared" si="19"/>
        <v>294.73494215141505</v>
      </c>
      <c r="AC10" s="40">
        <f t="shared" si="2"/>
        <v>4.125</v>
      </c>
      <c r="AD10" s="47">
        <f t="shared" si="2"/>
        <v>2.1459807713760766</v>
      </c>
    </row>
    <row r="11" spans="1:30">
      <c r="A11" s="33">
        <v>6</v>
      </c>
      <c r="B11" s="37">
        <v>5</v>
      </c>
      <c r="C11" s="51">
        <f t="shared" si="3"/>
        <v>2.3452078799117149</v>
      </c>
      <c r="D11" s="43">
        <f t="shared" si="4"/>
        <v>5.5</v>
      </c>
      <c r="E11" s="37">
        <v>4</v>
      </c>
      <c r="F11" s="51">
        <f t="shared" si="5"/>
        <v>2.1213203435596424</v>
      </c>
      <c r="G11" s="34">
        <f t="shared" si="6"/>
        <v>4.4999999999999991</v>
      </c>
      <c r="H11" s="37">
        <v>4</v>
      </c>
      <c r="I11" s="51">
        <f t="shared" si="7"/>
        <v>2.1213203435596424</v>
      </c>
      <c r="J11" s="34">
        <f t="shared" si="8"/>
        <v>4.4999999999999991</v>
      </c>
      <c r="K11" s="37">
        <v>4</v>
      </c>
      <c r="L11" s="51">
        <f t="shared" si="9"/>
        <v>2.1213203435596424</v>
      </c>
      <c r="M11" s="34">
        <f t="shared" si="10"/>
        <v>4.4999999999999991</v>
      </c>
      <c r="N11" s="37">
        <v>4</v>
      </c>
      <c r="O11" s="51">
        <f t="shared" si="11"/>
        <v>2.1213203435596424</v>
      </c>
      <c r="P11" s="34">
        <f t="shared" si="12"/>
        <v>4.4999999999999991</v>
      </c>
      <c r="Q11" s="37">
        <v>4</v>
      </c>
      <c r="R11" s="51">
        <f t="shared" si="13"/>
        <v>2.1213203435596424</v>
      </c>
      <c r="S11" s="34">
        <f t="shared" si="14"/>
        <v>4.4999999999999991</v>
      </c>
      <c r="T11" s="38">
        <v>4</v>
      </c>
      <c r="U11" s="51">
        <f t="shared" si="15"/>
        <v>2.1213203435596424</v>
      </c>
      <c r="V11" s="34">
        <f t="shared" si="16"/>
        <v>4.4999999999999991</v>
      </c>
      <c r="W11" s="37">
        <v>2</v>
      </c>
      <c r="X11" s="51">
        <f t="shared" si="17"/>
        <v>1.5811388300841898</v>
      </c>
      <c r="Y11" s="34">
        <f t="shared" si="18"/>
        <v>2.5000000000000004</v>
      </c>
      <c r="Z11" s="45">
        <f t="shared" si="0"/>
        <v>31</v>
      </c>
      <c r="AA11" s="49">
        <f t="shared" si="1"/>
        <v>16.654268771353756</v>
      </c>
      <c r="AB11" s="35">
        <f t="shared" si="19"/>
        <v>277.36466830848894</v>
      </c>
      <c r="AC11" s="40">
        <f t="shared" si="2"/>
        <v>3.875</v>
      </c>
      <c r="AD11" s="47">
        <f t="shared" si="2"/>
        <v>2.0817835964192195</v>
      </c>
    </row>
    <row r="12" spans="1:30">
      <c r="A12" s="33">
        <v>7</v>
      </c>
      <c r="B12" s="37">
        <v>4</v>
      </c>
      <c r="C12" s="51">
        <f t="shared" si="3"/>
        <v>2.1213203435596424</v>
      </c>
      <c r="D12" s="43">
        <f t="shared" si="4"/>
        <v>4.4999999999999991</v>
      </c>
      <c r="E12" s="37">
        <v>5</v>
      </c>
      <c r="F12" s="51">
        <f t="shared" si="5"/>
        <v>2.3452078799117149</v>
      </c>
      <c r="G12" s="34">
        <f t="shared" si="6"/>
        <v>5.5</v>
      </c>
      <c r="H12" s="37">
        <v>6</v>
      </c>
      <c r="I12" s="51">
        <f t="shared" si="7"/>
        <v>2.5495097567963922</v>
      </c>
      <c r="J12" s="34">
        <f t="shared" si="8"/>
        <v>6.4999999999999991</v>
      </c>
      <c r="K12" s="37">
        <v>4</v>
      </c>
      <c r="L12" s="51">
        <f t="shared" si="9"/>
        <v>2.1213203435596424</v>
      </c>
      <c r="M12" s="34">
        <f t="shared" si="10"/>
        <v>4.4999999999999991</v>
      </c>
      <c r="N12" s="37">
        <v>3</v>
      </c>
      <c r="O12" s="51">
        <f t="shared" si="11"/>
        <v>1.8708286933869707</v>
      </c>
      <c r="P12" s="34">
        <f t="shared" si="12"/>
        <v>3.5</v>
      </c>
      <c r="Q12" s="37">
        <v>1</v>
      </c>
      <c r="R12" s="51">
        <f t="shared" si="13"/>
        <v>1.2247448713915889</v>
      </c>
      <c r="S12" s="34">
        <f t="shared" si="14"/>
        <v>1.4999999999999998</v>
      </c>
      <c r="T12" s="38">
        <v>1</v>
      </c>
      <c r="U12" s="51">
        <f t="shared" si="15"/>
        <v>1.2247448713915889</v>
      </c>
      <c r="V12" s="34">
        <f t="shared" si="16"/>
        <v>1.4999999999999998</v>
      </c>
      <c r="W12" s="37">
        <v>2</v>
      </c>
      <c r="X12" s="51">
        <f t="shared" si="17"/>
        <v>1.5811388300841898</v>
      </c>
      <c r="Y12" s="34">
        <f t="shared" si="18"/>
        <v>2.5000000000000004</v>
      </c>
      <c r="Z12" s="45">
        <f t="shared" si="0"/>
        <v>26</v>
      </c>
      <c r="AA12" s="49">
        <f t="shared" si="1"/>
        <v>15.038815590081731</v>
      </c>
      <c r="AB12" s="35">
        <f t="shared" si="19"/>
        <v>226.16597435248531</v>
      </c>
      <c r="AC12" s="40">
        <f t="shared" si="2"/>
        <v>3.25</v>
      </c>
      <c r="AD12" s="47">
        <f t="shared" si="2"/>
        <v>1.8798519487602163</v>
      </c>
    </row>
    <row r="13" spans="1:30">
      <c r="A13" s="33">
        <v>8</v>
      </c>
      <c r="B13" s="37">
        <v>5</v>
      </c>
      <c r="C13" s="51">
        <f t="shared" si="3"/>
        <v>2.3452078799117149</v>
      </c>
      <c r="D13" s="43">
        <f t="shared" si="4"/>
        <v>5.5</v>
      </c>
      <c r="E13" s="37">
        <v>5</v>
      </c>
      <c r="F13" s="51">
        <f t="shared" si="5"/>
        <v>2.3452078799117149</v>
      </c>
      <c r="G13" s="34">
        <f t="shared" si="6"/>
        <v>5.5</v>
      </c>
      <c r="H13" s="37">
        <v>5</v>
      </c>
      <c r="I13" s="51">
        <f t="shared" si="7"/>
        <v>2.3452078799117149</v>
      </c>
      <c r="J13" s="34">
        <f t="shared" si="8"/>
        <v>5.5</v>
      </c>
      <c r="K13" s="37">
        <v>5</v>
      </c>
      <c r="L13" s="51">
        <f t="shared" si="9"/>
        <v>2.3452078799117149</v>
      </c>
      <c r="M13" s="34">
        <f t="shared" si="10"/>
        <v>5.5</v>
      </c>
      <c r="N13" s="37">
        <v>5</v>
      </c>
      <c r="O13" s="51">
        <f t="shared" si="11"/>
        <v>2.3452078799117149</v>
      </c>
      <c r="P13" s="34">
        <f t="shared" si="12"/>
        <v>5.5</v>
      </c>
      <c r="Q13" s="37">
        <v>5</v>
      </c>
      <c r="R13" s="51">
        <f t="shared" si="13"/>
        <v>2.3452078799117149</v>
      </c>
      <c r="S13" s="34">
        <f t="shared" si="14"/>
        <v>5.5</v>
      </c>
      <c r="T13" s="38">
        <v>5</v>
      </c>
      <c r="U13" s="51">
        <f t="shared" si="15"/>
        <v>2.3452078799117149</v>
      </c>
      <c r="V13" s="34">
        <f t="shared" si="16"/>
        <v>5.5</v>
      </c>
      <c r="W13" s="37">
        <v>5</v>
      </c>
      <c r="X13" s="51">
        <f t="shared" si="17"/>
        <v>2.3452078799117149</v>
      </c>
      <c r="Y13" s="34">
        <f t="shared" si="18"/>
        <v>5.5</v>
      </c>
      <c r="Z13" s="45">
        <f t="shared" si="0"/>
        <v>40</v>
      </c>
      <c r="AA13" s="49">
        <f t="shared" si="1"/>
        <v>18.761663039293719</v>
      </c>
      <c r="AB13" s="35">
        <f t="shared" si="19"/>
        <v>352</v>
      </c>
      <c r="AC13" s="40">
        <f t="shared" si="2"/>
        <v>5</v>
      </c>
      <c r="AD13" s="47">
        <f t="shared" si="2"/>
        <v>2.3452078799117149</v>
      </c>
    </row>
    <row r="14" spans="1:30">
      <c r="A14" s="33">
        <v>9</v>
      </c>
      <c r="B14" s="37">
        <v>3</v>
      </c>
      <c r="C14" s="51">
        <f t="shared" si="3"/>
        <v>1.8708286933869707</v>
      </c>
      <c r="D14" s="43">
        <f t="shared" si="4"/>
        <v>3.5</v>
      </c>
      <c r="E14" s="37">
        <v>3</v>
      </c>
      <c r="F14" s="51">
        <f t="shared" si="5"/>
        <v>1.8708286933869707</v>
      </c>
      <c r="G14" s="34">
        <f t="shared" si="6"/>
        <v>3.5</v>
      </c>
      <c r="H14" s="37">
        <v>3</v>
      </c>
      <c r="I14" s="51">
        <f t="shared" si="7"/>
        <v>1.8708286933869707</v>
      </c>
      <c r="J14" s="34">
        <f t="shared" si="8"/>
        <v>3.5</v>
      </c>
      <c r="K14" s="37">
        <v>6</v>
      </c>
      <c r="L14" s="51">
        <f t="shared" si="9"/>
        <v>2.5495097567963922</v>
      </c>
      <c r="M14" s="34">
        <f t="shared" si="10"/>
        <v>6.4999999999999991</v>
      </c>
      <c r="N14" s="37">
        <v>4</v>
      </c>
      <c r="O14" s="51">
        <f t="shared" si="11"/>
        <v>2.1213203435596424</v>
      </c>
      <c r="P14" s="34">
        <f t="shared" si="12"/>
        <v>4.4999999999999991</v>
      </c>
      <c r="Q14" s="37">
        <v>4</v>
      </c>
      <c r="R14" s="51">
        <f t="shared" si="13"/>
        <v>2.1213203435596424</v>
      </c>
      <c r="S14" s="34">
        <f t="shared" si="14"/>
        <v>4.4999999999999991</v>
      </c>
      <c r="T14" s="38">
        <v>4</v>
      </c>
      <c r="U14" s="51">
        <f t="shared" si="15"/>
        <v>2.1213203435596424</v>
      </c>
      <c r="V14" s="34">
        <f t="shared" si="16"/>
        <v>4.4999999999999991</v>
      </c>
      <c r="W14" s="37">
        <v>4</v>
      </c>
      <c r="X14" s="51">
        <f t="shared" si="17"/>
        <v>2.1213203435596424</v>
      </c>
      <c r="Y14" s="34">
        <f t="shared" si="18"/>
        <v>4.4999999999999991</v>
      </c>
      <c r="Z14" s="45">
        <f t="shared" si="0"/>
        <v>31</v>
      </c>
      <c r="AA14" s="49">
        <f t="shared" si="1"/>
        <v>16.647277211195874</v>
      </c>
      <c r="AB14" s="35">
        <f t="shared" si="19"/>
        <v>277.13183854640147</v>
      </c>
      <c r="AC14" s="40">
        <f t="shared" si="2"/>
        <v>3.875</v>
      </c>
      <c r="AD14" s="47">
        <f t="shared" si="2"/>
        <v>2.0809096513994843</v>
      </c>
    </row>
    <row r="15" spans="1:30">
      <c r="A15" s="33">
        <v>10</v>
      </c>
      <c r="B15" s="37">
        <v>5</v>
      </c>
      <c r="C15" s="51">
        <f t="shared" si="3"/>
        <v>2.3452078799117149</v>
      </c>
      <c r="D15" s="43">
        <f t="shared" si="4"/>
        <v>5.5</v>
      </c>
      <c r="E15" s="37">
        <v>4</v>
      </c>
      <c r="F15" s="51">
        <f t="shared" si="5"/>
        <v>2.1213203435596424</v>
      </c>
      <c r="G15" s="34">
        <f t="shared" si="6"/>
        <v>4.4999999999999991</v>
      </c>
      <c r="H15" s="37">
        <v>4</v>
      </c>
      <c r="I15" s="51">
        <f t="shared" si="7"/>
        <v>2.1213203435596424</v>
      </c>
      <c r="J15" s="34">
        <f t="shared" si="8"/>
        <v>4.4999999999999991</v>
      </c>
      <c r="K15" s="37">
        <v>4</v>
      </c>
      <c r="L15" s="51">
        <f t="shared" si="9"/>
        <v>2.1213203435596424</v>
      </c>
      <c r="M15" s="34">
        <f t="shared" si="10"/>
        <v>4.4999999999999991</v>
      </c>
      <c r="N15" s="37">
        <v>4</v>
      </c>
      <c r="O15" s="51">
        <f t="shared" si="11"/>
        <v>2.1213203435596424</v>
      </c>
      <c r="P15" s="34">
        <f t="shared" si="12"/>
        <v>4.4999999999999991</v>
      </c>
      <c r="Q15" s="37">
        <v>4</v>
      </c>
      <c r="R15" s="51">
        <f t="shared" si="13"/>
        <v>2.1213203435596424</v>
      </c>
      <c r="S15" s="34">
        <f t="shared" si="14"/>
        <v>4.4999999999999991</v>
      </c>
      <c r="T15" s="38">
        <v>4</v>
      </c>
      <c r="U15" s="51">
        <f t="shared" si="15"/>
        <v>2.1213203435596424</v>
      </c>
      <c r="V15" s="34">
        <f t="shared" si="16"/>
        <v>4.4999999999999991</v>
      </c>
      <c r="W15" s="37">
        <v>2</v>
      </c>
      <c r="X15" s="51">
        <f t="shared" si="17"/>
        <v>1.5811388300841898</v>
      </c>
      <c r="Y15" s="34">
        <f t="shared" si="18"/>
        <v>2.5000000000000004</v>
      </c>
      <c r="Z15" s="45">
        <f t="shared" si="0"/>
        <v>31</v>
      </c>
      <c r="AA15" s="49">
        <f t="shared" si="1"/>
        <v>16.654268771353756</v>
      </c>
      <c r="AB15" s="35">
        <f t="shared" si="19"/>
        <v>277.36466830848894</v>
      </c>
      <c r="AC15" s="40">
        <f t="shared" si="2"/>
        <v>3.875</v>
      </c>
      <c r="AD15" s="47">
        <f t="shared" si="2"/>
        <v>2.0817835964192195</v>
      </c>
    </row>
    <row r="16" spans="1:30">
      <c r="A16" s="33">
        <v>11</v>
      </c>
      <c r="B16" s="37">
        <v>5</v>
      </c>
      <c r="C16" s="51">
        <f t="shared" si="3"/>
        <v>2.3452078799117149</v>
      </c>
      <c r="D16" s="43">
        <f t="shared" si="4"/>
        <v>5.5</v>
      </c>
      <c r="E16" s="37">
        <v>5</v>
      </c>
      <c r="F16" s="51">
        <f t="shared" si="5"/>
        <v>2.3452078799117149</v>
      </c>
      <c r="G16" s="34">
        <f t="shared" si="6"/>
        <v>5.5</v>
      </c>
      <c r="H16" s="37">
        <v>6</v>
      </c>
      <c r="I16" s="51">
        <f t="shared" si="7"/>
        <v>2.5495097567963922</v>
      </c>
      <c r="J16" s="34">
        <f t="shared" si="8"/>
        <v>6.4999999999999991</v>
      </c>
      <c r="K16" s="37">
        <v>5</v>
      </c>
      <c r="L16" s="51">
        <f t="shared" si="9"/>
        <v>2.3452078799117149</v>
      </c>
      <c r="M16" s="34">
        <f t="shared" si="10"/>
        <v>5.5</v>
      </c>
      <c r="N16" s="37">
        <v>6</v>
      </c>
      <c r="O16" s="51">
        <f t="shared" si="11"/>
        <v>2.5495097567963922</v>
      </c>
      <c r="P16" s="34">
        <f t="shared" si="12"/>
        <v>6.4999999999999991</v>
      </c>
      <c r="Q16" s="37">
        <v>5</v>
      </c>
      <c r="R16" s="51">
        <f t="shared" si="13"/>
        <v>2.3452078799117149</v>
      </c>
      <c r="S16" s="34">
        <f t="shared" si="14"/>
        <v>5.5</v>
      </c>
      <c r="T16" s="38">
        <v>5</v>
      </c>
      <c r="U16" s="51">
        <f t="shared" si="15"/>
        <v>2.3452078799117149</v>
      </c>
      <c r="V16" s="34">
        <f t="shared" si="16"/>
        <v>5.5</v>
      </c>
      <c r="W16" s="37">
        <v>6</v>
      </c>
      <c r="X16" s="51">
        <f t="shared" si="17"/>
        <v>2.5495097567963922</v>
      </c>
      <c r="Y16" s="34">
        <f t="shared" si="18"/>
        <v>6.4999999999999991</v>
      </c>
      <c r="Z16" s="45">
        <f t="shared" si="0"/>
        <v>43</v>
      </c>
      <c r="AA16" s="49">
        <f t="shared" si="1"/>
        <v>19.374568669947752</v>
      </c>
      <c r="AB16" s="35">
        <f t="shared" si="19"/>
        <v>375.37391114652104</v>
      </c>
      <c r="AC16" s="40">
        <f t="shared" si="2"/>
        <v>5.375</v>
      </c>
      <c r="AD16" s="47">
        <f t="shared" si="2"/>
        <v>2.421821083743469</v>
      </c>
    </row>
    <row r="17" spans="1:30">
      <c r="A17" s="33">
        <v>12</v>
      </c>
      <c r="B17" s="37">
        <v>4</v>
      </c>
      <c r="C17" s="51">
        <f t="shared" si="3"/>
        <v>2.1213203435596424</v>
      </c>
      <c r="D17" s="43">
        <f t="shared" si="4"/>
        <v>4.4999999999999991</v>
      </c>
      <c r="E17" s="37">
        <v>4</v>
      </c>
      <c r="F17" s="51">
        <f t="shared" si="5"/>
        <v>2.1213203435596424</v>
      </c>
      <c r="G17" s="34">
        <f t="shared" si="6"/>
        <v>4.4999999999999991</v>
      </c>
      <c r="H17" s="37">
        <v>4</v>
      </c>
      <c r="I17" s="51">
        <f t="shared" si="7"/>
        <v>2.1213203435596424</v>
      </c>
      <c r="J17" s="34">
        <f t="shared" si="8"/>
        <v>4.4999999999999991</v>
      </c>
      <c r="K17" s="37">
        <v>5</v>
      </c>
      <c r="L17" s="51">
        <f t="shared" si="9"/>
        <v>2.3452078799117149</v>
      </c>
      <c r="M17" s="34">
        <f t="shared" si="10"/>
        <v>5.5</v>
      </c>
      <c r="N17" s="37">
        <v>2</v>
      </c>
      <c r="O17" s="51">
        <f t="shared" si="11"/>
        <v>1.5811388300841898</v>
      </c>
      <c r="P17" s="34">
        <f t="shared" si="12"/>
        <v>2.5000000000000004</v>
      </c>
      <c r="Q17" s="37">
        <v>4</v>
      </c>
      <c r="R17" s="51">
        <f t="shared" si="13"/>
        <v>2.1213203435596424</v>
      </c>
      <c r="S17" s="34">
        <f t="shared" si="14"/>
        <v>4.4999999999999991</v>
      </c>
      <c r="T17" s="38">
        <v>4</v>
      </c>
      <c r="U17" s="51">
        <f t="shared" si="15"/>
        <v>2.1213203435596424</v>
      </c>
      <c r="V17" s="34">
        <f t="shared" si="16"/>
        <v>4.4999999999999991</v>
      </c>
      <c r="W17" s="37">
        <v>5</v>
      </c>
      <c r="X17" s="51">
        <f t="shared" si="17"/>
        <v>2.3452078799117149</v>
      </c>
      <c r="Y17" s="34">
        <f t="shared" si="18"/>
        <v>5.5</v>
      </c>
      <c r="Z17" s="45">
        <f t="shared" si="0"/>
        <v>32</v>
      </c>
      <c r="AA17" s="49">
        <f t="shared" si="1"/>
        <v>16.878156307705829</v>
      </c>
      <c r="AB17" s="35">
        <f t="shared" si="19"/>
        <v>284.87216034735007</v>
      </c>
      <c r="AC17" s="40">
        <f t="shared" si="2"/>
        <v>4</v>
      </c>
      <c r="AD17" s="47">
        <f t="shared" si="2"/>
        <v>2.1097695384632287</v>
      </c>
    </row>
    <row r="18" spans="1:30">
      <c r="A18" s="33">
        <v>13</v>
      </c>
      <c r="B18" s="37">
        <v>3</v>
      </c>
      <c r="C18" s="51">
        <f t="shared" si="3"/>
        <v>1.8708286933869707</v>
      </c>
      <c r="D18" s="43">
        <f t="shared" si="4"/>
        <v>3.5</v>
      </c>
      <c r="E18" s="37">
        <v>2</v>
      </c>
      <c r="F18" s="51">
        <f t="shared" si="5"/>
        <v>1.5811388300841898</v>
      </c>
      <c r="G18" s="34">
        <f t="shared" si="6"/>
        <v>2.5000000000000004</v>
      </c>
      <c r="H18" s="37">
        <v>6</v>
      </c>
      <c r="I18" s="51">
        <f t="shared" si="7"/>
        <v>2.5495097567963922</v>
      </c>
      <c r="J18" s="34">
        <f t="shared" si="8"/>
        <v>6.4999999999999991</v>
      </c>
      <c r="K18" s="37">
        <v>2</v>
      </c>
      <c r="L18" s="51">
        <f t="shared" si="9"/>
        <v>1.5811388300841898</v>
      </c>
      <c r="M18" s="34">
        <f t="shared" si="10"/>
        <v>2.5000000000000004</v>
      </c>
      <c r="N18" s="37">
        <v>6</v>
      </c>
      <c r="O18" s="51">
        <f t="shared" si="11"/>
        <v>2.5495097567963922</v>
      </c>
      <c r="P18" s="34">
        <f t="shared" si="12"/>
        <v>6.4999999999999991</v>
      </c>
      <c r="Q18" s="37">
        <v>6</v>
      </c>
      <c r="R18" s="51">
        <f t="shared" si="13"/>
        <v>2.5495097567963922</v>
      </c>
      <c r="S18" s="34">
        <f t="shared" si="14"/>
        <v>6.4999999999999991</v>
      </c>
      <c r="T18" s="38">
        <v>4</v>
      </c>
      <c r="U18" s="51">
        <f t="shared" si="15"/>
        <v>2.1213203435596424</v>
      </c>
      <c r="V18" s="34">
        <f t="shared" si="16"/>
        <v>4.4999999999999991</v>
      </c>
      <c r="W18" s="37">
        <v>5</v>
      </c>
      <c r="X18" s="51">
        <f t="shared" si="17"/>
        <v>2.3452078799117149</v>
      </c>
      <c r="Y18" s="34">
        <f t="shared" si="18"/>
        <v>5.5</v>
      </c>
      <c r="Z18" s="45">
        <f t="shared" si="0"/>
        <v>34</v>
      </c>
      <c r="AA18" s="49">
        <f t="shared" si="1"/>
        <v>17.148163847415884</v>
      </c>
      <c r="AB18" s="35">
        <f t="shared" si="19"/>
        <v>294.05952333782113</v>
      </c>
      <c r="AC18" s="40">
        <f t="shared" si="2"/>
        <v>4.25</v>
      </c>
      <c r="AD18" s="47">
        <f t="shared" si="2"/>
        <v>2.1435204809269854</v>
      </c>
    </row>
    <row r="19" spans="1:30">
      <c r="A19" s="33">
        <v>14</v>
      </c>
      <c r="B19" s="37">
        <v>5</v>
      </c>
      <c r="C19" s="51">
        <f t="shared" si="3"/>
        <v>2.3452078799117149</v>
      </c>
      <c r="D19" s="43">
        <f t="shared" si="4"/>
        <v>5.5</v>
      </c>
      <c r="E19" s="37">
        <v>5</v>
      </c>
      <c r="F19" s="51">
        <f t="shared" si="5"/>
        <v>2.3452078799117149</v>
      </c>
      <c r="G19" s="34">
        <f t="shared" si="6"/>
        <v>5.5</v>
      </c>
      <c r="H19" s="37">
        <v>4</v>
      </c>
      <c r="I19" s="51">
        <f t="shared" si="7"/>
        <v>2.1213203435596424</v>
      </c>
      <c r="J19" s="34">
        <f t="shared" si="8"/>
        <v>4.4999999999999991</v>
      </c>
      <c r="K19" s="37">
        <v>4</v>
      </c>
      <c r="L19" s="51">
        <f t="shared" si="9"/>
        <v>2.1213203435596424</v>
      </c>
      <c r="M19" s="34">
        <f t="shared" si="10"/>
        <v>4.4999999999999991</v>
      </c>
      <c r="N19" s="37">
        <v>4</v>
      </c>
      <c r="O19" s="51">
        <f t="shared" si="11"/>
        <v>2.1213203435596424</v>
      </c>
      <c r="P19" s="34">
        <f t="shared" si="12"/>
        <v>4.4999999999999991</v>
      </c>
      <c r="Q19" s="37">
        <v>3</v>
      </c>
      <c r="R19" s="51">
        <f t="shared" si="13"/>
        <v>1.8708286933869707</v>
      </c>
      <c r="S19" s="34">
        <f t="shared" si="14"/>
        <v>3.5</v>
      </c>
      <c r="T19" s="38">
        <v>3</v>
      </c>
      <c r="U19" s="51">
        <f t="shared" si="15"/>
        <v>1.8708286933869707</v>
      </c>
      <c r="V19" s="34">
        <f t="shared" si="16"/>
        <v>3.5</v>
      </c>
      <c r="W19" s="37">
        <v>3</v>
      </c>
      <c r="X19" s="51">
        <f t="shared" si="17"/>
        <v>1.8708286933869707</v>
      </c>
      <c r="Y19" s="34">
        <f t="shared" si="18"/>
        <v>3.5</v>
      </c>
      <c r="Z19" s="45">
        <f t="shared" si="0"/>
        <v>31</v>
      </c>
      <c r="AA19" s="49">
        <f t="shared" si="1"/>
        <v>16.66686287066327</v>
      </c>
      <c r="AB19" s="35">
        <f t="shared" si="19"/>
        <v>277.78431794949387</v>
      </c>
      <c r="AC19" s="40">
        <f t="shared" si="2"/>
        <v>3.875</v>
      </c>
      <c r="AD19" s="47">
        <f t="shared" si="2"/>
        <v>2.0833578588329087</v>
      </c>
    </row>
    <row r="20" spans="1:30">
      <c r="A20" s="33">
        <v>15</v>
      </c>
      <c r="B20" s="37">
        <v>2</v>
      </c>
      <c r="C20" s="51">
        <f t="shared" si="3"/>
        <v>1.5811388300841898</v>
      </c>
      <c r="D20" s="43">
        <f t="shared" si="4"/>
        <v>2.5000000000000004</v>
      </c>
      <c r="E20" s="37">
        <v>3</v>
      </c>
      <c r="F20" s="51">
        <f t="shared" si="5"/>
        <v>1.8708286933869707</v>
      </c>
      <c r="G20" s="34">
        <f t="shared" si="6"/>
        <v>3.5</v>
      </c>
      <c r="H20" s="37">
        <v>4</v>
      </c>
      <c r="I20" s="51">
        <f t="shared" si="7"/>
        <v>2.1213203435596424</v>
      </c>
      <c r="J20" s="34">
        <f t="shared" si="8"/>
        <v>4.4999999999999991</v>
      </c>
      <c r="K20" s="37">
        <v>5</v>
      </c>
      <c r="L20" s="51">
        <f t="shared" si="9"/>
        <v>2.3452078799117149</v>
      </c>
      <c r="M20" s="34">
        <f t="shared" si="10"/>
        <v>5.5</v>
      </c>
      <c r="N20" s="37">
        <v>5</v>
      </c>
      <c r="O20" s="51">
        <f t="shared" si="11"/>
        <v>2.3452078799117149</v>
      </c>
      <c r="P20" s="34">
        <f t="shared" si="12"/>
        <v>5.5</v>
      </c>
      <c r="Q20" s="37">
        <v>5</v>
      </c>
      <c r="R20" s="51">
        <f t="shared" si="13"/>
        <v>2.3452078799117149</v>
      </c>
      <c r="S20" s="34">
        <f t="shared" si="14"/>
        <v>5.5</v>
      </c>
      <c r="T20" s="38">
        <v>5</v>
      </c>
      <c r="U20" s="51">
        <f t="shared" si="15"/>
        <v>2.3452078799117149</v>
      </c>
      <c r="V20" s="34">
        <f t="shared" si="16"/>
        <v>5.5</v>
      </c>
      <c r="W20" s="37">
        <v>5</v>
      </c>
      <c r="X20" s="51">
        <f t="shared" si="17"/>
        <v>2.3452078799117149</v>
      </c>
      <c r="Y20" s="34">
        <f t="shared" si="18"/>
        <v>5.5</v>
      </c>
      <c r="Z20" s="45">
        <f t="shared" si="0"/>
        <v>34</v>
      </c>
      <c r="AA20" s="49">
        <f t="shared" si="1"/>
        <v>17.29932726658938</v>
      </c>
      <c r="AB20" s="35">
        <f t="shared" si="19"/>
        <v>299.26672387656276</v>
      </c>
      <c r="AC20" s="40">
        <f t="shared" si="2"/>
        <v>4.25</v>
      </c>
      <c r="AD20" s="47">
        <f t="shared" si="2"/>
        <v>2.1624159083236725</v>
      </c>
    </row>
    <row r="21" spans="1:30">
      <c r="A21" s="33">
        <v>16</v>
      </c>
      <c r="B21" s="37">
        <v>5</v>
      </c>
      <c r="C21" s="51">
        <f t="shared" si="3"/>
        <v>2.3452078799117149</v>
      </c>
      <c r="D21" s="43">
        <f t="shared" si="4"/>
        <v>5.5</v>
      </c>
      <c r="E21" s="37">
        <v>5</v>
      </c>
      <c r="F21" s="51">
        <f t="shared" si="5"/>
        <v>2.3452078799117149</v>
      </c>
      <c r="G21" s="34">
        <f t="shared" si="6"/>
        <v>5.5</v>
      </c>
      <c r="H21" s="37">
        <v>4</v>
      </c>
      <c r="I21" s="51">
        <f t="shared" si="7"/>
        <v>2.1213203435596424</v>
      </c>
      <c r="J21" s="34">
        <f t="shared" si="8"/>
        <v>4.4999999999999991</v>
      </c>
      <c r="K21" s="37">
        <v>3</v>
      </c>
      <c r="L21" s="51">
        <f t="shared" si="9"/>
        <v>1.8708286933869707</v>
      </c>
      <c r="M21" s="34">
        <f t="shared" si="10"/>
        <v>3.5</v>
      </c>
      <c r="N21" s="37">
        <v>2</v>
      </c>
      <c r="O21" s="51">
        <f t="shared" si="11"/>
        <v>1.5811388300841898</v>
      </c>
      <c r="P21" s="34">
        <f t="shared" si="12"/>
        <v>2.5000000000000004</v>
      </c>
      <c r="Q21" s="37">
        <v>2</v>
      </c>
      <c r="R21" s="51">
        <f t="shared" si="13"/>
        <v>1.5811388300841898</v>
      </c>
      <c r="S21" s="34">
        <f t="shared" si="14"/>
        <v>2.5000000000000004</v>
      </c>
      <c r="T21" s="38">
        <v>3</v>
      </c>
      <c r="U21" s="51">
        <f t="shared" si="15"/>
        <v>1.8708286933869707</v>
      </c>
      <c r="V21" s="34">
        <f t="shared" si="16"/>
        <v>3.5</v>
      </c>
      <c r="W21" s="37">
        <v>4</v>
      </c>
      <c r="X21" s="51">
        <f t="shared" si="17"/>
        <v>2.1213203435596424</v>
      </c>
      <c r="Y21" s="34">
        <f t="shared" si="18"/>
        <v>4.4999999999999991</v>
      </c>
      <c r="Z21" s="45">
        <f t="shared" si="0"/>
        <v>28</v>
      </c>
      <c r="AA21" s="49">
        <f t="shared" si="1"/>
        <v>15.836991493885034</v>
      </c>
      <c r="AB21" s="35">
        <f t="shared" si="19"/>
        <v>250.8102995773869</v>
      </c>
      <c r="AC21" s="40">
        <f t="shared" si="2"/>
        <v>3.5</v>
      </c>
      <c r="AD21" s="47">
        <f t="shared" si="2"/>
        <v>1.9796239367356292</v>
      </c>
    </row>
    <row r="22" spans="1:30">
      <c r="A22" s="33">
        <v>17</v>
      </c>
      <c r="B22" s="37">
        <v>4</v>
      </c>
      <c r="C22" s="51">
        <f t="shared" si="3"/>
        <v>2.1213203435596424</v>
      </c>
      <c r="D22" s="43">
        <f t="shared" si="4"/>
        <v>4.4999999999999991</v>
      </c>
      <c r="E22" s="37">
        <v>4</v>
      </c>
      <c r="F22" s="51">
        <f t="shared" si="5"/>
        <v>2.1213203435596424</v>
      </c>
      <c r="G22" s="34">
        <f t="shared" si="6"/>
        <v>4.4999999999999991</v>
      </c>
      <c r="H22" s="37">
        <v>3</v>
      </c>
      <c r="I22" s="51">
        <f t="shared" si="7"/>
        <v>1.8708286933869707</v>
      </c>
      <c r="J22" s="34">
        <f t="shared" si="8"/>
        <v>3.5</v>
      </c>
      <c r="K22" s="37">
        <v>3</v>
      </c>
      <c r="L22" s="51">
        <f t="shared" si="9"/>
        <v>1.8708286933869707</v>
      </c>
      <c r="M22" s="34">
        <f t="shared" si="10"/>
        <v>3.5</v>
      </c>
      <c r="N22" s="37">
        <v>3</v>
      </c>
      <c r="O22" s="51">
        <f t="shared" si="11"/>
        <v>1.8708286933869707</v>
      </c>
      <c r="P22" s="34">
        <f t="shared" si="12"/>
        <v>3.5</v>
      </c>
      <c r="Q22" s="37">
        <v>3</v>
      </c>
      <c r="R22" s="51">
        <f t="shared" si="13"/>
        <v>1.8708286933869707</v>
      </c>
      <c r="S22" s="34">
        <f t="shared" si="14"/>
        <v>3.5</v>
      </c>
      <c r="T22" s="38">
        <v>3</v>
      </c>
      <c r="U22" s="51">
        <f t="shared" si="15"/>
        <v>1.8708286933869707</v>
      </c>
      <c r="V22" s="34">
        <f t="shared" si="16"/>
        <v>3.5</v>
      </c>
      <c r="W22" s="37">
        <v>3</v>
      </c>
      <c r="X22" s="51">
        <f t="shared" si="17"/>
        <v>1.8708286933869707</v>
      </c>
      <c r="Y22" s="34">
        <f t="shared" si="18"/>
        <v>3.5</v>
      </c>
      <c r="Z22" s="45">
        <f t="shared" si="0"/>
        <v>26</v>
      </c>
      <c r="AA22" s="49">
        <f t="shared" si="1"/>
        <v>15.467612847441108</v>
      </c>
      <c r="AB22" s="35">
        <f t="shared" si="19"/>
        <v>239.24704719832522</v>
      </c>
      <c r="AC22" s="40">
        <f t="shared" si="2"/>
        <v>3.25</v>
      </c>
      <c r="AD22" s="47">
        <f t="shared" si="2"/>
        <v>1.9334516059301385</v>
      </c>
    </row>
    <row r="23" spans="1:30">
      <c r="A23" s="33">
        <v>18</v>
      </c>
      <c r="B23" s="37">
        <v>3</v>
      </c>
      <c r="C23" s="51">
        <f t="shared" si="3"/>
        <v>1.8708286933869707</v>
      </c>
      <c r="D23" s="43">
        <f t="shared" si="4"/>
        <v>3.5</v>
      </c>
      <c r="E23" s="37">
        <v>4</v>
      </c>
      <c r="F23" s="51">
        <f t="shared" si="5"/>
        <v>2.1213203435596424</v>
      </c>
      <c r="G23" s="34">
        <f t="shared" si="6"/>
        <v>4.4999999999999991</v>
      </c>
      <c r="H23" s="37">
        <v>4</v>
      </c>
      <c r="I23" s="51">
        <f t="shared" si="7"/>
        <v>2.1213203435596424</v>
      </c>
      <c r="J23" s="34">
        <f t="shared" si="8"/>
        <v>4.4999999999999991</v>
      </c>
      <c r="K23" s="37">
        <v>5</v>
      </c>
      <c r="L23" s="51">
        <f t="shared" si="9"/>
        <v>2.3452078799117149</v>
      </c>
      <c r="M23" s="34">
        <f t="shared" si="10"/>
        <v>5.5</v>
      </c>
      <c r="N23" s="37">
        <v>5</v>
      </c>
      <c r="O23" s="51">
        <f t="shared" si="11"/>
        <v>2.3452078799117149</v>
      </c>
      <c r="P23" s="34">
        <f t="shared" si="12"/>
        <v>5.5</v>
      </c>
      <c r="Q23" s="37">
        <v>6</v>
      </c>
      <c r="R23" s="51">
        <f t="shared" si="13"/>
        <v>2.5495097567963922</v>
      </c>
      <c r="S23" s="34">
        <f t="shared" si="14"/>
        <v>6.4999999999999991</v>
      </c>
      <c r="T23" s="38">
        <v>5</v>
      </c>
      <c r="U23" s="51">
        <f t="shared" si="15"/>
        <v>2.3452078799117149</v>
      </c>
      <c r="V23" s="34">
        <f t="shared" si="16"/>
        <v>5.5</v>
      </c>
      <c r="W23" s="37">
        <v>4</v>
      </c>
      <c r="X23" s="51">
        <f t="shared" si="17"/>
        <v>2.1213203435596424</v>
      </c>
      <c r="Y23" s="34">
        <f t="shared" si="18"/>
        <v>4.4999999999999991</v>
      </c>
      <c r="Z23" s="45">
        <f t="shared" si="0"/>
        <v>36</v>
      </c>
      <c r="AA23" s="49">
        <f t="shared" si="1"/>
        <v>17.819923120597437</v>
      </c>
      <c r="AB23" s="35">
        <f t="shared" si="19"/>
        <v>317.54966002400312</v>
      </c>
      <c r="AC23" s="40">
        <f t="shared" si="2"/>
        <v>4.5</v>
      </c>
      <c r="AD23" s="47">
        <f t="shared" si="2"/>
        <v>2.2274903900746796</v>
      </c>
    </row>
    <row r="24" spans="1:30">
      <c r="A24" s="33">
        <v>19</v>
      </c>
      <c r="B24" s="37">
        <v>2</v>
      </c>
      <c r="C24" s="51">
        <f t="shared" si="3"/>
        <v>1.5811388300841898</v>
      </c>
      <c r="D24" s="43">
        <f t="shared" si="4"/>
        <v>2.5000000000000004</v>
      </c>
      <c r="E24" s="37">
        <v>3</v>
      </c>
      <c r="F24" s="51">
        <f t="shared" si="5"/>
        <v>1.8708286933869707</v>
      </c>
      <c r="G24" s="34">
        <f t="shared" si="6"/>
        <v>3.5</v>
      </c>
      <c r="H24" s="37">
        <v>4</v>
      </c>
      <c r="I24" s="51">
        <f t="shared" si="7"/>
        <v>2.1213203435596424</v>
      </c>
      <c r="J24" s="34">
        <f t="shared" si="8"/>
        <v>4.4999999999999991</v>
      </c>
      <c r="K24" s="37">
        <v>5</v>
      </c>
      <c r="L24" s="51">
        <f t="shared" si="9"/>
        <v>2.3452078799117149</v>
      </c>
      <c r="M24" s="34">
        <f t="shared" si="10"/>
        <v>5.5</v>
      </c>
      <c r="N24" s="37">
        <v>5</v>
      </c>
      <c r="O24" s="51">
        <f t="shared" si="11"/>
        <v>2.3452078799117149</v>
      </c>
      <c r="P24" s="34">
        <f t="shared" si="12"/>
        <v>5.5</v>
      </c>
      <c r="Q24" s="37">
        <v>5</v>
      </c>
      <c r="R24" s="51">
        <f t="shared" si="13"/>
        <v>2.3452078799117149</v>
      </c>
      <c r="S24" s="34">
        <f t="shared" si="14"/>
        <v>5.5</v>
      </c>
      <c r="T24" s="38">
        <v>5</v>
      </c>
      <c r="U24" s="51">
        <f t="shared" si="15"/>
        <v>2.3452078799117149</v>
      </c>
      <c r="V24" s="34">
        <f t="shared" si="16"/>
        <v>5.5</v>
      </c>
      <c r="W24" s="37">
        <v>5</v>
      </c>
      <c r="X24" s="51">
        <f t="shared" si="17"/>
        <v>2.3452078799117149</v>
      </c>
      <c r="Y24" s="34">
        <f t="shared" si="18"/>
        <v>5.5</v>
      </c>
      <c r="Z24" s="45">
        <f t="shared" si="0"/>
        <v>34</v>
      </c>
      <c r="AA24" s="49">
        <f t="shared" si="1"/>
        <v>17.29932726658938</v>
      </c>
      <c r="AB24" s="35">
        <f t="shared" si="19"/>
        <v>299.26672387656276</v>
      </c>
      <c r="AC24" s="40">
        <f t="shared" si="2"/>
        <v>4.25</v>
      </c>
      <c r="AD24" s="47">
        <f t="shared" si="2"/>
        <v>2.1624159083236725</v>
      </c>
    </row>
    <row r="25" spans="1:30">
      <c r="A25" s="33">
        <v>20</v>
      </c>
      <c r="B25" s="37">
        <v>4</v>
      </c>
      <c r="C25" s="51">
        <f t="shared" si="3"/>
        <v>2.1213203435596424</v>
      </c>
      <c r="D25" s="43">
        <f t="shared" si="4"/>
        <v>4.4999999999999991</v>
      </c>
      <c r="E25" s="37">
        <v>4</v>
      </c>
      <c r="F25" s="51">
        <f t="shared" si="5"/>
        <v>2.1213203435596424</v>
      </c>
      <c r="G25" s="34">
        <f t="shared" si="6"/>
        <v>4.4999999999999991</v>
      </c>
      <c r="H25" s="37">
        <v>4</v>
      </c>
      <c r="I25" s="51">
        <f t="shared" si="7"/>
        <v>2.1213203435596424</v>
      </c>
      <c r="J25" s="34">
        <f t="shared" si="8"/>
        <v>4.4999999999999991</v>
      </c>
      <c r="K25" s="37">
        <v>5</v>
      </c>
      <c r="L25" s="51">
        <f t="shared" si="9"/>
        <v>2.3452078799117149</v>
      </c>
      <c r="M25" s="34">
        <f t="shared" si="10"/>
        <v>5.5</v>
      </c>
      <c r="N25" s="37">
        <v>2</v>
      </c>
      <c r="O25" s="51">
        <f t="shared" si="11"/>
        <v>1.5811388300841898</v>
      </c>
      <c r="P25" s="34">
        <f t="shared" si="12"/>
        <v>2.5000000000000004</v>
      </c>
      <c r="Q25" s="37">
        <v>4</v>
      </c>
      <c r="R25" s="51">
        <f t="shared" si="13"/>
        <v>2.1213203435596424</v>
      </c>
      <c r="S25" s="34">
        <f t="shared" si="14"/>
        <v>4.4999999999999991</v>
      </c>
      <c r="T25" s="38">
        <v>4</v>
      </c>
      <c r="U25" s="51">
        <f t="shared" si="15"/>
        <v>2.1213203435596424</v>
      </c>
      <c r="V25" s="34">
        <f t="shared" si="16"/>
        <v>4.4999999999999991</v>
      </c>
      <c r="W25" s="37">
        <v>5</v>
      </c>
      <c r="X25" s="51">
        <f t="shared" si="17"/>
        <v>2.3452078799117149</v>
      </c>
      <c r="Y25" s="34">
        <f t="shared" si="18"/>
        <v>5.5</v>
      </c>
      <c r="Z25" s="45">
        <f t="shared" si="0"/>
        <v>32</v>
      </c>
      <c r="AA25" s="49">
        <f t="shared" si="1"/>
        <v>16.878156307705829</v>
      </c>
      <c r="AB25" s="35">
        <f t="shared" si="19"/>
        <v>284.87216034735007</v>
      </c>
      <c r="AC25" s="40">
        <f t="shared" si="2"/>
        <v>4</v>
      </c>
      <c r="AD25" s="47">
        <f t="shared" si="2"/>
        <v>2.1097695384632287</v>
      </c>
    </row>
    <row r="26" spans="1:30">
      <c r="A26" s="52" t="s">
        <v>23</v>
      </c>
      <c r="B26" s="52">
        <f>SUM(B6:B25)</f>
        <v>81</v>
      </c>
      <c r="C26" s="52">
        <f t="shared" ref="C26:AD26" si="20">SUM(C6:C25)</f>
        <v>42.385669184540518</v>
      </c>
      <c r="D26" s="52">
        <f t="shared" si="20"/>
        <v>91</v>
      </c>
      <c r="E26" s="52">
        <f t="shared" si="20"/>
        <v>84</v>
      </c>
      <c r="F26" s="52">
        <f t="shared" si="20"/>
        <v>43.149738234368037</v>
      </c>
      <c r="G26" s="52">
        <f t="shared" si="20"/>
        <v>94</v>
      </c>
      <c r="H26" s="52">
        <f t="shared" si="20"/>
        <v>85</v>
      </c>
      <c r="I26" s="52">
        <f t="shared" si="20"/>
        <v>43.380671119268641</v>
      </c>
      <c r="J26" s="52">
        <f t="shared" si="20"/>
        <v>95</v>
      </c>
      <c r="K26" s="52">
        <f t="shared" si="20"/>
        <v>85</v>
      </c>
      <c r="L26" s="52">
        <f t="shared" si="20"/>
        <v>43.38064422507329</v>
      </c>
      <c r="M26" s="52">
        <f t="shared" si="20"/>
        <v>95</v>
      </c>
      <c r="N26" s="52">
        <f t="shared" si="20"/>
        <v>80</v>
      </c>
      <c r="O26" s="52">
        <f t="shared" si="20"/>
        <v>42.030203888482333</v>
      </c>
      <c r="P26" s="52">
        <f t="shared" si="20"/>
        <v>90</v>
      </c>
      <c r="Q26" s="52">
        <f t="shared" si="20"/>
        <v>79</v>
      </c>
      <c r="R26" s="52">
        <f t="shared" si="20"/>
        <v>41.739612256740443</v>
      </c>
      <c r="S26" s="52">
        <f t="shared" si="20"/>
        <v>89</v>
      </c>
      <c r="T26" s="52">
        <f t="shared" si="20"/>
        <v>75</v>
      </c>
      <c r="U26" s="52">
        <f t="shared" si="20"/>
        <v>40.856629316446345</v>
      </c>
      <c r="V26" s="52">
        <f t="shared" si="20"/>
        <v>85</v>
      </c>
      <c r="W26" s="52">
        <f t="shared" si="20"/>
        <v>76</v>
      </c>
      <c r="X26" s="52">
        <f t="shared" si="20"/>
        <v>41.035228847949533</v>
      </c>
      <c r="Y26" s="52">
        <f t="shared" si="20"/>
        <v>86</v>
      </c>
      <c r="Z26" s="52">
        <f t="shared" si="20"/>
        <v>645</v>
      </c>
      <c r="AA26" s="52">
        <f t="shared" si="20"/>
        <v>337.9583970728691</v>
      </c>
      <c r="AB26" s="52">
        <f t="shared" si="20"/>
        <v>5730.2285331615667</v>
      </c>
      <c r="AC26" s="52">
        <f t="shared" si="20"/>
        <v>80.625</v>
      </c>
      <c r="AD26" s="52">
        <f t="shared" si="20"/>
        <v>42.244799634108638</v>
      </c>
    </row>
    <row r="27" spans="1:30">
      <c r="A27" s="53" t="s">
        <v>29</v>
      </c>
      <c r="B27" s="54">
        <f>AVERAGE(B6:B25)</f>
        <v>4.05</v>
      </c>
      <c r="C27" s="54">
        <f t="shared" ref="C27:AD27" si="21">AVERAGE(C6:C25)</f>
        <v>2.119283459227026</v>
      </c>
      <c r="D27" s="54">
        <f t="shared" si="21"/>
        <v>4.55</v>
      </c>
      <c r="E27" s="54">
        <f t="shared" si="21"/>
        <v>4.2</v>
      </c>
      <c r="F27" s="54">
        <f t="shared" si="21"/>
        <v>2.1574869117184017</v>
      </c>
      <c r="G27" s="54">
        <f t="shared" si="21"/>
        <v>4.7</v>
      </c>
      <c r="H27" s="54">
        <f t="shared" si="21"/>
        <v>4.25</v>
      </c>
      <c r="I27" s="54">
        <f t="shared" si="21"/>
        <v>2.1690335559634319</v>
      </c>
      <c r="J27" s="54">
        <f t="shared" si="21"/>
        <v>4.75</v>
      </c>
      <c r="K27" s="54">
        <f t="shared" si="21"/>
        <v>4.25</v>
      </c>
      <c r="L27" s="54">
        <f t="shared" si="21"/>
        <v>2.1690322112536644</v>
      </c>
      <c r="M27" s="54">
        <f t="shared" si="21"/>
        <v>4.75</v>
      </c>
      <c r="N27" s="54">
        <f t="shared" si="21"/>
        <v>4</v>
      </c>
      <c r="O27" s="54">
        <f t="shared" si="21"/>
        <v>2.1015101944241166</v>
      </c>
      <c r="P27" s="54">
        <f t="shared" si="21"/>
        <v>4.5</v>
      </c>
      <c r="Q27" s="54">
        <f t="shared" si="21"/>
        <v>3.95</v>
      </c>
      <c r="R27" s="54">
        <f t="shared" si="21"/>
        <v>2.0869806128370221</v>
      </c>
      <c r="S27" s="54">
        <f t="shared" si="21"/>
        <v>4.45</v>
      </c>
      <c r="T27" s="54">
        <f t="shared" si="21"/>
        <v>3.75</v>
      </c>
      <c r="U27" s="54">
        <f t="shared" si="21"/>
        <v>2.0428314658223172</v>
      </c>
      <c r="V27" s="54">
        <f t="shared" si="21"/>
        <v>4.25</v>
      </c>
      <c r="W27" s="54">
        <f t="shared" si="21"/>
        <v>3.8</v>
      </c>
      <c r="X27" s="54">
        <f t="shared" si="21"/>
        <v>2.0517614423974768</v>
      </c>
      <c r="Y27" s="54">
        <f t="shared" si="21"/>
        <v>4.3</v>
      </c>
      <c r="Z27" s="54">
        <f t="shared" si="21"/>
        <v>32.25</v>
      </c>
      <c r="AA27" s="54">
        <f t="shared" si="21"/>
        <v>16.897919853643455</v>
      </c>
      <c r="AB27" s="54">
        <f t="shared" si="21"/>
        <v>286.51142665807834</v>
      </c>
      <c r="AC27" s="54">
        <f t="shared" si="21"/>
        <v>4.03125</v>
      </c>
      <c r="AD27" s="54">
        <f t="shared" si="21"/>
        <v>2.1122399817054318</v>
      </c>
    </row>
    <row r="30" spans="1:30">
      <c r="A30" s="129" t="s">
        <v>20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</row>
    <row r="31" spans="1:30">
      <c r="A31" s="121" t="s">
        <v>21</v>
      </c>
      <c r="B31" s="131" t="s">
        <v>22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3" t="s">
        <v>23</v>
      </c>
      <c r="AA31" s="133"/>
      <c r="AB31" s="134"/>
      <c r="AC31" s="137" t="s">
        <v>24</v>
      </c>
      <c r="AD31" s="138"/>
    </row>
    <row r="32" spans="1:30">
      <c r="A32" s="121"/>
      <c r="B32" s="126" t="s">
        <v>30</v>
      </c>
      <c r="C32" s="127"/>
      <c r="D32" s="127"/>
      <c r="E32" s="128" t="s">
        <v>31</v>
      </c>
      <c r="F32" s="127"/>
      <c r="G32" s="127"/>
      <c r="H32" s="128" t="s">
        <v>32</v>
      </c>
      <c r="I32" s="127"/>
      <c r="J32" s="127"/>
      <c r="K32" s="128" t="s">
        <v>33</v>
      </c>
      <c r="L32" s="127"/>
      <c r="M32" s="127"/>
      <c r="N32" s="128" t="s">
        <v>34</v>
      </c>
      <c r="O32" s="127"/>
      <c r="P32" s="127"/>
      <c r="Q32" s="128" t="s">
        <v>35</v>
      </c>
      <c r="R32" s="127"/>
      <c r="S32" s="127"/>
      <c r="T32" s="128" t="s">
        <v>36</v>
      </c>
      <c r="U32" s="127"/>
      <c r="V32" s="127"/>
      <c r="W32" s="128" t="s">
        <v>37</v>
      </c>
      <c r="X32" s="127"/>
      <c r="Y32" s="127"/>
      <c r="Z32" s="135"/>
      <c r="AA32" s="135"/>
      <c r="AB32" s="136"/>
      <c r="AC32" s="139"/>
      <c r="AD32" s="140"/>
    </row>
    <row r="33" spans="1:30">
      <c r="A33" s="55" t="s">
        <v>25</v>
      </c>
      <c r="B33" s="36" t="s">
        <v>26</v>
      </c>
      <c r="C33" s="50" t="s">
        <v>27</v>
      </c>
      <c r="D33" s="42" t="s">
        <v>28</v>
      </c>
      <c r="E33" s="36" t="s">
        <v>26</v>
      </c>
      <c r="F33" s="50" t="s">
        <v>27</v>
      </c>
      <c r="G33" s="32" t="s">
        <v>28</v>
      </c>
      <c r="H33" s="36" t="s">
        <v>26</v>
      </c>
      <c r="I33" s="50" t="s">
        <v>27</v>
      </c>
      <c r="J33" s="32" t="s">
        <v>28</v>
      </c>
      <c r="K33" s="36" t="s">
        <v>26</v>
      </c>
      <c r="L33" s="50" t="s">
        <v>27</v>
      </c>
      <c r="M33" s="32" t="s">
        <v>28</v>
      </c>
      <c r="N33" s="36" t="s">
        <v>26</v>
      </c>
      <c r="O33" s="50" t="s">
        <v>27</v>
      </c>
      <c r="P33" s="32" t="s">
        <v>28</v>
      </c>
      <c r="Q33" s="36" t="s">
        <v>26</v>
      </c>
      <c r="R33" s="50" t="s">
        <v>27</v>
      </c>
      <c r="S33" s="32" t="s">
        <v>28</v>
      </c>
      <c r="T33" s="36" t="s">
        <v>26</v>
      </c>
      <c r="U33" s="50" t="s">
        <v>27</v>
      </c>
      <c r="V33" s="32" t="s">
        <v>28</v>
      </c>
      <c r="W33" s="36" t="s">
        <v>26</v>
      </c>
      <c r="X33" s="50" t="s">
        <v>27</v>
      </c>
      <c r="Y33" s="32" t="s">
        <v>28</v>
      </c>
      <c r="Z33" s="44" t="s">
        <v>26</v>
      </c>
      <c r="AA33" s="48" t="s">
        <v>27</v>
      </c>
      <c r="AB33" s="32" t="s">
        <v>28</v>
      </c>
      <c r="AC33" s="39" t="s">
        <v>26</v>
      </c>
      <c r="AD33" s="46" t="s">
        <v>27</v>
      </c>
    </row>
    <row r="34" spans="1:30">
      <c r="A34" s="33">
        <v>1</v>
      </c>
      <c r="B34" s="102">
        <v>2</v>
      </c>
      <c r="C34" s="51">
        <f>(B34+0.5)^0.5</f>
        <v>1.5811388300841898</v>
      </c>
      <c r="D34" s="43">
        <f>C34^2</f>
        <v>2.5000000000000004</v>
      </c>
      <c r="E34" s="37">
        <v>3</v>
      </c>
      <c r="F34" s="51">
        <f>(E34+0.5)^0.5</f>
        <v>1.8708286933869707</v>
      </c>
      <c r="G34" s="34">
        <f>F34^2</f>
        <v>3.5</v>
      </c>
      <c r="H34" s="37">
        <v>5</v>
      </c>
      <c r="I34" s="51">
        <f>(H34+0.5)^0.5</f>
        <v>2.3452078799117149</v>
      </c>
      <c r="J34" s="34">
        <f>I34^2</f>
        <v>5.5</v>
      </c>
      <c r="K34" s="37">
        <v>6</v>
      </c>
      <c r="L34" s="51">
        <f>(K34+0.5)^0.5</f>
        <v>2.5495097567963922</v>
      </c>
      <c r="M34" s="34">
        <f>L34^2</f>
        <v>6.4999999999999991</v>
      </c>
      <c r="N34" s="37">
        <v>3</v>
      </c>
      <c r="O34" s="51">
        <f>(N34+0.5)^0.5</f>
        <v>1.8708286933869707</v>
      </c>
      <c r="P34" s="34">
        <f>O34^2</f>
        <v>3.5</v>
      </c>
      <c r="Q34" s="37">
        <v>4</v>
      </c>
      <c r="R34" s="51">
        <f>(Q34+0.5)^0.5</f>
        <v>2.1213203435596424</v>
      </c>
      <c r="S34" s="34">
        <f>R34^2</f>
        <v>4.4999999999999991</v>
      </c>
      <c r="T34" s="38">
        <v>3</v>
      </c>
      <c r="U34" s="51">
        <f>(T34+0.5)^0.5</f>
        <v>1.8708286933869707</v>
      </c>
      <c r="V34" s="34">
        <f>U34^2</f>
        <v>3.5</v>
      </c>
      <c r="W34" s="37">
        <v>3</v>
      </c>
      <c r="X34" s="51">
        <f>(W34+0.5)^0.5</f>
        <v>1.8708286933869707</v>
      </c>
      <c r="Y34" s="34">
        <f>X34^2</f>
        <v>3.5</v>
      </c>
      <c r="Z34" s="45">
        <f>SUM(B34,E34,H34,K34,N34,Q34,T34,W34)</f>
        <v>29</v>
      </c>
      <c r="AA34" s="49">
        <f t="shared" ref="AA34:AA53" si="22">SUM(C34,F34,I34,L34,O34,R34,U34,X34,)</f>
        <v>16.080491583899821</v>
      </c>
      <c r="AB34" s="35">
        <f>(AA34*AA34)</f>
        <v>258.58220957987299</v>
      </c>
      <c r="AC34" s="40">
        <f t="shared" ref="AC34:AD53" si="23">AVERAGE(B34,E34,H34,K34,N34,Q34,T34,W34)</f>
        <v>3.625</v>
      </c>
      <c r="AD34" s="47">
        <f t="shared" si="23"/>
        <v>2.0100614479874777</v>
      </c>
    </row>
    <row r="35" spans="1:30">
      <c r="A35" s="33">
        <v>2</v>
      </c>
      <c r="B35" s="37">
        <v>4</v>
      </c>
      <c r="C35" s="51">
        <f t="shared" ref="C35:C53" si="24">(B35+0.5)^0.5</f>
        <v>2.1213203435596424</v>
      </c>
      <c r="D35" s="43">
        <f t="shared" ref="D35:D53" si="25">C35^2</f>
        <v>4.4999999999999991</v>
      </c>
      <c r="E35" s="37">
        <v>4</v>
      </c>
      <c r="F35" s="51">
        <f t="shared" ref="F35:F53" si="26">(E35+0.5)^0.5</f>
        <v>2.1213203435596424</v>
      </c>
      <c r="G35" s="34">
        <f t="shared" ref="G35:G53" si="27">F35^2</f>
        <v>4.4999999999999991</v>
      </c>
      <c r="H35" s="37">
        <v>4</v>
      </c>
      <c r="I35" s="51">
        <f t="shared" ref="I35:I53" si="28">(H35+0.5)^0.5</f>
        <v>2.1213203435596424</v>
      </c>
      <c r="J35" s="34">
        <f t="shared" ref="J35:J53" si="29">I35^2</f>
        <v>4.4999999999999991</v>
      </c>
      <c r="K35" s="37">
        <v>3</v>
      </c>
      <c r="L35" s="51">
        <f t="shared" ref="L35:L53" si="30">(K35+0.5)^0.5</f>
        <v>1.8708286933869707</v>
      </c>
      <c r="M35" s="34">
        <f t="shared" ref="M35:M53" si="31">L35^2</f>
        <v>3.5</v>
      </c>
      <c r="N35" s="37">
        <v>3</v>
      </c>
      <c r="O35" s="51">
        <f t="shared" ref="O35:O53" si="32">(N35+0.5)^0.5</f>
        <v>1.8708286933869707</v>
      </c>
      <c r="P35" s="34">
        <f t="shared" ref="P35:P53" si="33">O35^2</f>
        <v>3.5</v>
      </c>
      <c r="Q35" s="37">
        <v>3</v>
      </c>
      <c r="R35" s="51">
        <f t="shared" ref="R35:R53" si="34">(Q35+0.5)^0.5</f>
        <v>1.8708286933869707</v>
      </c>
      <c r="S35" s="34">
        <f t="shared" ref="S35:S53" si="35">R35^2</f>
        <v>3.5</v>
      </c>
      <c r="T35" s="38">
        <v>3</v>
      </c>
      <c r="U35" s="51">
        <f t="shared" ref="U35:U53" si="36">(T35+0.5)^0.5</f>
        <v>1.8708286933869707</v>
      </c>
      <c r="V35" s="34">
        <f t="shared" ref="V35:V53" si="37">U35^2</f>
        <v>3.5</v>
      </c>
      <c r="W35" s="37">
        <v>3</v>
      </c>
      <c r="X35" s="51">
        <f t="shared" ref="X35:X53" si="38">(W35+0.5)^0.5</f>
        <v>1.8708286933869707</v>
      </c>
      <c r="Y35" s="34">
        <f t="shared" ref="Y35:Y53" si="39">X35^2</f>
        <v>3.5</v>
      </c>
      <c r="Z35" s="45">
        <f t="shared" ref="Z35:Z53" si="40">SUM(B35,E35,H35,K35,N35,Q35,T35,W35)</f>
        <v>27</v>
      </c>
      <c r="AA35" s="49">
        <f t="shared" si="22"/>
        <v>15.71810449761378</v>
      </c>
      <c r="AB35" s="35">
        <f t="shared" ref="AB35:AB53" si="41">(AA35*AA35)</f>
        <v>247.05880899790654</v>
      </c>
      <c r="AC35" s="40">
        <f t="shared" si="23"/>
        <v>3.375</v>
      </c>
      <c r="AD35" s="47">
        <f t="shared" si="23"/>
        <v>1.9647630622017225</v>
      </c>
    </row>
    <row r="36" spans="1:30">
      <c r="A36" s="33">
        <v>3</v>
      </c>
      <c r="B36" s="37">
        <v>2</v>
      </c>
      <c r="C36" s="51">
        <f t="shared" si="24"/>
        <v>1.5811388300841898</v>
      </c>
      <c r="D36" s="43">
        <f t="shared" si="25"/>
        <v>2.5000000000000004</v>
      </c>
      <c r="E36" s="37">
        <v>4</v>
      </c>
      <c r="F36" s="51">
        <f t="shared" si="26"/>
        <v>2.1213203435596424</v>
      </c>
      <c r="G36" s="34">
        <f t="shared" si="27"/>
        <v>4.4999999999999991</v>
      </c>
      <c r="H36" s="37">
        <v>4</v>
      </c>
      <c r="I36" s="51">
        <f t="shared" si="28"/>
        <v>2.1213203435596424</v>
      </c>
      <c r="J36" s="34">
        <f t="shared" si="29"/>
        <v>4.4999999999999991</v>
      </c>
      <c r="K36" s="37">
        <v>5</v>
      </c>
      <c r="L36" s="51">
        <f t="shared" si="30"/>
        <v>2.3452078799117149</v>
      </c>
      <c r="M36" s="34">
        <f t="shared" si="31"/>
        <v>5.5</v>
      </c>
      <c r="N36" s="37">
        <v>3</v>
      </c>
      <c r="O36" s="51">
        <f t="shared" si="32"/>
        <v>1.8708286933869707</v>
      </c>
      <c r="P36" s="34">
        <f t="shared" si="33"/>
        <v>3.5</v>
      </c>
      <c r="Q36" s="37">
        <v>5</v>
      </c>
      <c r="R36" s="51">
        <f t="shared" si="34"/>
        <v>2.3452078799117149</v>
      </c>
      <c r="S36" s="34">
        <f t="shared" si="35"/>
        <v>5.5</v>
      </c>
      <c r="T36" s="38">
        <v>3</v>
      </c>
      <c r="U36" s="51">
        <f t="shared" si="36"/>
        <v>1.8708286933869707</v>
      </c>
      <c r="V36" s="34">
        <f t="shared" si="37"/>
        <v>3.5</v>
      </c>
      <c r="W36" s="37">
        <v>4</v>
      </c>
      <c r="X36" s="51">
        <f t="shared" si="38"/>
        <v>2.1213203435596424</v>
      </c>
      <c r="Y36" s="34">
        <f t="shared" si="39"/>
        <v>4.4999999999999991</v>
      </c>
      <c r="Z36" s="45">
        <f t="shared" si="40"/>
        <v>30</v>
      </c>
      <c r="AA36" s="49">
        <f t="shared" si="22"/>
        <v>16.37717300736049</v>
      </c>
      <c r="AB36" s="35">
        <f t="shared" si="41"/>
        <v>268.21179571301701</v>
      </c>
      <c r="AC36" s="40">
        <f t="shared" si="23"/>
        <v>3.75</v>
      </c>
      <c r="AD36" s="47">
        <f t="shared" si="23"/>
        <v>2.0471466259200612</v>
      </c>
    </row>
    <row r="37" spans="1:30">
      <c r="A37" s="33">
        <v>4</v>
      </c>
      <c r="B37" s="37">
        <v>3</v>
      </c>
      <c r="C37" s="51">
        <f t="shared" si="24"/>
        <v>1.8708286933869707</v>
      </c>
      <c r="D37" s="43">
        <f t="shared" si="25"/>
        <v>3.5</v>
      </c>
      <c r="E37" s="37">
        <v>3</v>
      </c>
      <c r="F37" s="51">
        <f t="shared" si="26"/>
        <v>1.8708286933869707</v>
      </c>
      <c r="G37" s="34">
        <f t="shared" si="27"/>
        <v>3.5</v>
      </c>
      <c r="H37" s="37">
        <v>3</v>
      </c>
      <c r="I37" s="51">
        <f t="shared" si="28"/>
        <v>1.8708286933869707</v>
      </c>
      <c r="J37" s="34">
        <f t="shared" si="29"/>
        <v>3.5</v>
      </c>
      <c r="K37" s="37">
        <v>6</v>
      </c>
      <c r="L37" s="51">
        <f t="shared" si="30"/>
        <v>2.5495097567963922</v>
      </c>
      <c r="M37" s="34">
        <f t="shared" si="31"/>
        <v>6.4999999999999991</v>
      </c>
      <c r="N37" s="37">
        <v>4</v>
      </c>
      <c r="O37" s="51">
        <f t="shared" si="32"/>
        <v>2.1213203435596424</v>
      </c>
      <c r="P37" s="34">
        <f t="shared" si="33"/>
        <v>4.4999999999999991</v>
      </c>
      <c r="Q37" s="37">
        <v>4</v>
      </c>
      <c r="R37" s="51">
        <f t="shared" si="34"/>
        <v>2.1213203435596424</v>
      </c>
      <c r="S37" s="34">
        <f t="shared" si="35"/>
        <v>4.4999999999999991</v>
      </c>
      <c r="T37" s="38">
        <v>4</v>
      </c>
      <c r="U37" s="51">
        <f t="shared" si="36"/>
        <v>2.1213203435596424</v>
      </c>
      <c r="V37" s="34">
        <f t="shared" si="37"/>
        <v>4.4999999999999991</v>
      </c>
      <c r="W37" s="37">
        <v>4</v>
      </c>
      <c r="X37" s="51">
        <f t="shared" si="38"/>
        <v>2.1213203435596424</v>
      </c>
      <c r="Y37" s="34">
        <f t="shared" si="39"/>
        <v>4.4999999999999991</v>
      </c>
      <c r="Z37" s="45">
        <f t="shared" si="40"/>
        <v>31</v>
      </c>
      <c r="AA37" s="49">
        <f t="shared" si="22"/>
        <v>16.647277211195874</v>
      </c>
      <c r="AB37" s="35">
        <f t="shared" si="41"/>
        <v>277.13183854640147</v>
      </c>
      <c r="AC37" s="40">
        <f t="shared" si="23"/>
        <v>3.875</v>
      </c>
      <c r="AD37" s="47">
        <f t="shared" si="23"/>
        <v>2.0809096513994843</v>
      </c>
    </row>
    <row r="38" spans="1:30">
      <c r="A38" s="33">
        <v>5</v>
      </c>
      <c r="B38" s="37">
        <v>4</v>
      </c>
      <c r="C38" s="51">
        <f t="shared" si="24"/>
        <v>2.1213203435596424</v>
      </c>
      <c r="D38" s="43">
        <f t="shared" si="25"/>
        <v>4.4999999999999991</v>
      </c>
      <c r="E38" s="37">
        <v>4</v>
      </c>
      <c r="F38" s="51">
        <f t="shared" si="26"/>
        <v>2.1213203435596424</v>
      </c>
      <c r="G38" s="34">
        <f t="shared" si="27"/>
        <v>4.4999999999999991</v>
      </c>
      <c r="H38" s="37">
        <v>4</v>
      </c>
      <c r="I38" s="51">
        <f t="shared" si="28"/>
        <v>2.1213203435596424</v>
      </c>
      <c r="J38" s="34">
        <f t="shared" si="29"/>
        <v>4.4999999999999991</v>
      </c>
      <c r="K38" s="37">
        <v>1</v>
      </c>
      <c r="L38" s="51">
        <f t="shared" si="30"/>
        <v>1.2247448713915889</v>
      </c>
      <c r="M38" s="34">
        <f t="shared" si="31"/>
        <v>1.4999999999999998</v>
      </c>
      <c r="N38" s="37">
        <v>3</v>
      </c>
      <c r="O38" s="51">
        <f t="shared" si="32"/>
        <v>1.8708286933869707</v>
      </c>
      <c r="P38" s="34">
        <f t="shared" si="33"/>
        <v>3.5</v>
      </c>
      <c r="Q38" s="37">
        <v>3</v>
      </c>
      <c r="R38" s="51">
        <f t="shared" si="34"/>
        <v>1.8708286933869707</v>
      </c>
      <c r="S38" s="34">
        <f t="shared" si="35"/>
        <v>3.5</v>
      </c>
      <c r="T38" s="38">
        <v>1</v>
      </c>
      <c r="U38" s="51">
        <f t="shared" si="36"/>
        <v>1.2247448713915889</v>
      </c>
      <c r="V38" s="34">
        <f t="shared" si="37"/>
        <v>1.4999999999999998</v>
      </c>
      <c r="W38" s="37">
        <v>4</v>
      </c>
      <c r="X38" s="51">
        <f t="shared" si="38"/>
        <v>2.1213203435596424</v>
      </c>
      <c r="Y38" s="34">
        <f t="shared" si="39"/>
        <v>4.4999999999999991</v>
      </c>
      <c r="Z38" s="45">
        <f t="shared" si="40"/>
        <v>24</v>
      </c>
      <c r="AA38" s="49">
        <f t="shared" si="22"/>
        <v>14.676428503795689</v>
      </c>
      <c r="AB38" s="35">
        <f t="shared" si="41"/>
        <v>215.39755362702658</v>
      </c>
      <c r="AC38" s="40">
        <f t="shared" si="23"/>
        <v>3</v>
      </c>
      <c r="AD38" s="47">
        <f t="shared" si="23"/>
        <v>1.8345535629744611</v>
      </c>
    </row>
    <row r="39" spans="1:30">
      <c r="A39" s="33">
        <v>6</v>
      </c>
      <c r="B39" s="37">
        <v>2</v>
      </c>
      <c r="C39" s="51">
        <f t="shared" si="24"/>
        <v>1.5811388300841898</v>
      </c>
      <c r="D39" s="43">
        <f t="shared" si="25"/>
        <v>2.5000000000000004</v>
      </c>
      <c r="E39" s="37">
        <v>3</v>
      </c>
      <c r="F39" s="51">
        <f t="shared" si="26"/>
        <v>1.8708286933869707</v>
      </c>
      <c r="G39" s="34">
        <f t="shared" si="27"/>
        <v>3.5</v>
      </c>
      <c r="H39" s="37">
        <v>5</v>
      </c>
      <c r="I39" s="51">
        <f t="shared" si="28"/>
        <v>2.3452078799117149</v>
      </c>
      <c r="J39" s="34">
        <f t="shared" si="29"/>
        <v>5.5</v>
      </c>
      <c r="K39" s="37">
        <v>6</v>
      </c>
      <c r="L39" s="51">
        <f t="shared" si="30"/>
        <v>2.5495097567963922</v>
      </c>
      <c r="M39" s="34">
        <f t="shared" si="31"/>
        <v>6.4999999999999991</v>
      </c>
      <c r="N39" s="37">
        <v>3</v>
      </c>
      <c r="O39" s="51">
        <f t="shared" si="32"/>
        <v>1.8708286933869707</v>
      </c>
      <c r="P39" s="34">
        <f t="shared" si="33"/>
        <v>3.5</v>
      </c>
      <c r="Q39" s="37">
        <v>4</v>
      </c>
      <c r="R39" s="51">
        <f t="shared" si="34"/>
        <v>2.1213203435596424</v>
      </c>
      <c r="S39" s="34">
        <f t="shared" si="35"/>
        <v>4.4999999999999991</v>
      </c>
      <c r="T39" s="38">
        <v>3</v>
      </c>
      <c r="U39" s="51">
        <f t="shared" si="36"/>
        <v>1.8708286933869707</v>
      </c>
      <c r="V39" s="34">
        <f t="shared" si="37"/>
        <v>3.5</v>
      </c>
      <c r="W39" s="37">
        <v>3</v>
      </c>
      <c r="X39" s="51">
        <f t="shared" si="38"/>
        <v>1.8708286933869707</v>
      </c>
      <c r="Y39" s="34">
        <f t="shared" si="39"/>
        <v>3.5</v>
      </c>
      <c r="Z39" s="45">
        <f t="shared" si="40"/>
        <v>29</v>
      </c>
      <c r="AA39" s="49">
        <f t="shared" si="22"/>
        <v>16.080491583899821</v>
      </c>
      <c r="AB39" s="35">
        <f t="shared" si="41"/>
        <v>258.58220957987299</v>
      </c>
      <c r="AC39" s="40">
        <f t="shared" si="23"/>
        <v>3.625</v>
      </c>
      <c r="AD39" s="47">
        <f t="shared" si="23"/>
        <v>2.0100614479874777</v>
      </c>
    </row>
    <row r="40" spans="1:30">
      <c r="A40" s="33">
        <v>7</v>
      </c>
      <c r="B40" s="37">
        <v>5</v>
      </c>
      <c r="C40" s="51">
        <f t="shared" si="24"/>
        <v>2.3452078799117149</v>
      </c>
      <c r="D40" s="43">
        <f t="shared" si="25"/>
        <v>5.5</v>
      </c>
      <c r="E40" s="37">
        <v>5</v>
      </c>
      <c r="F40" s="51">
        <f t="shared" si="26"/>
        <v>2.3452078799117149</v>
      </c>
      <c r="G40" s="34">
        <f t="shared" si="27"/>
        <v>5.5</v>
      </c>
      <c r="H40" s="37">
        <v>4</v>
      </c>
      <c r="I40" s="51">
        <f t="shared" si="28"/>
        <v>2.1213203435596424</v>
      </c>
      <c r="J40" s="34">
        <f t="shared" si="29"/>
        <v>4.4999999999999991</v>
      </c>
      <c r="K40" s="37">
        <v>4</v>
      </c>
      <c r="L40" s="51">
        <f t="shared" si="30"/>
        <v>2.1213203435596424</v>
      </c>
      <c r="M40" s="34">
        <f t="shared" si="31"/>
        <v>4.4999999999999991</v>
      </c>
      <c r="N40" s="37">
        <v>4</v>
      </c>
      <c r="O40" s="51">
        <f t="shared" si="32"/>
        <v>2.1213203435596424</v>
      </c>
      <c r="P40" s="34">
        <f t="shared" si="33"/>
        <v>4.4999999999999991</v>
      </c>
      <c r="Q40" s="37">
        <v>3</v>
      </c>
      <c r="R40" s="51">
        <f t="shared" si="34"/>
        <v>1.8708286933869707</v>
      </c>
      <c r="S40" s="34">
        <f t="shared" si="35"/>
        <v>3.5</v>
      </c>
      <c r="T40" s="38">
        <v>3</v>
      </c>
      <c r="U40" s="51">
        <f t="shared" si="36"/>
        <v>1.8708286933869707</v>
      </c>
      <c r="V40" s="34">
        <f t="shared" si="37"/>
        <v>3.5</v>
      </c>
      <c r="W40" s="37">
        <v>3</v>
      </c>
      <c r="X40" s="51">
        <f t="shared" si="38"/>
        <v>1.8708286933869707</v>
      </c>
      <c r="Y40" s="34">
        <f t="shared" si="39"/>
        <v>3.5</v>
      </c>
      <c r="Z40" s="45">
        <f t="shared" si="40"/>
        <v>31</v>
      </c>
      <c r="AA40" s="49">
        <f t="shared" si="22"/>
        <v>16.66686287066327</v>
      </c>
      <c r="AB40" s="35">
        <f t="shared" si="41"/>
        <v>277.78431794949387</v>
      </c>
      <c r="AC40" s="40">
        <f t="shared" si="23"/>
        <v>3.875</v>
      </c>
      <c r="AD40" s="47">
        <f t="shared" si="23"/>
        <v>2.0833578588329087</v>
      </c>
    </row>
    <row r="41" spans="1:30">
      <c r="A41" s="33">
        <v>8</v>
      </c>
      <c r="B41" s="37">
        <v>4</v>
      </c>
      <c r="C41" s="51">
        <f t="shared" si="24"/>
        <v>2.1213203435596424</v>
      </c>
      <c r="D41" s="43">
        <f t="shared" si="25"/>
        <v>4.4999999999999991</v>
      </c>
      <c r="E41" s="37">
        <v>5</v>
      </c>
      <c r="F41" s="51">
        <f t="shared" si="26"/>
        <v>2.3452078799117149</v>
      </c>
      <c r="G41" s="34">
        <f t="shared" si="27"/>
        <v>5.5</v>
      </c>
      <c r="H41" s="37">
        <v>6</v>
      </c>
      <c r="I41" s="51">
        <f t="shared" si="28"/>
        <v>2.5495097567963922</v>
      </c>
      <c r="J41" s="34">
        <f t="shared" si="29"/>
        <v>6.4999999999999991</v>
      </c>
      <c r="K41" s="37">
        <v>4</v>
      </c>
      <c r="L41" s="51">
        <f t="shared" si="30"/>
        <v>2.1213203435596424</v>
      </c>
      <c r="M41" s="34">
        <f t="shared" si="31"/>
        <v>4.4999999999999991</v>
      </c>
      <c r="N41" s="37">
        <v>3</v>
      </c>
      <c r="O41" s="51">
        <f t="shared" si="32"/>
        <v>1.8708286933869707</v>
      </c>
      <c r="P41" s="34">
        <f t="shared" si="33"/>
        <v>3.5</v>
      </c>
      <c r="Q41" s="37">
        <v>1</v>
      </c>
      <c r="R41" s="51">
        <f t="shared" si="34"/>
        <v>1.2247448713915889</v>
      </c>
      <c r="S41" s="34">
        <f t="shared" si="35"/>
        <v>1.4999999999999998</v>
      </c>
      <c r="T41" s="38">
        <v>1</v>
      </c>
      <c r="U41" s="51">
        <f t="shared" si="36"/>
        <v>1.2247448713915889</v>
      </c>
      <c r="V41" s="34">
        <f t="shared" si="37"/>
        <v>1.4999999999999998</v>
      </c>
      <c r="W41" s="37">
        <v>2</v>
      </c>
      <c r="X41" s="51">
        <f t="shared" si="38"/>
        <v>1.5811388300841898</v>
      </c>
      <c r="Y41" s="34">
        <f t="shared" si="39"/>
        <v>2.5000000000000004</v>
      </c>
      <c r="Z41" s="45">
        <f t="shared" si="40"/>
        <v>26</v>
      </c>
      <c r="AA41" s="49">
        <f t="shared" si="22"/>
        <v>15.038815590081731</v>
      </c>
      <c r="AB41" s="35">
        <f t="shared" si="41"/>
        <v>226.16597435248531</v>
      </c>
      <c r="AC41" s="40">
        <f t="shared" si="23"/>
        <v>3.25</v>
      </c>
      <c r="AD41" s="47">
        <f t="shared" si="23"/>
        <v>1.8798519487602163</v>
      </c>
    </row>
    <row r="42" spans="1:30">
      <c r="A42" s="33">
        <v>9</v>
      </c>
      <c r="B42" s="37">
        <v>4</v>
      </c>
      <c r="C42" s="51">
        <f t="shared" si="24"/>
        <v>2.1213203435596424</v>
      </c>
      <c r="D42" s="43">
        <f t="shared" si="25"/>
        <v>4.4999999999999991</v>
      </c>
      <c r="E42" s="37">
        <v>4</v>
      </c>
      <c r="F42" s="51">
        <f t="shared" si="26"/>
        <v>2.1213203435596424</v>
      </c>
      <c r="G42" s="34">
        <f t="shared" si="27"/>
        <v>4.4999999999999991</v>
      </c>
      <c r="H42" s="37">
        <v>4</v>
      </c>
      <c r="I42" s="51">
        <f t="shared" si="28"/>
        <v>2.1213203435596424</v>
      </c>
      <c r="J42" s="34">
        <f t="shared" si="29"/>
        <v>4.4999999999999991</v>
      </c>
      <c r="K42" s="37">
        <v>5</v>
      </c>
      <c r="L42" s="51">
        <f t="shared" si="30"/>
        <v>2.3452078799117149</v>
      </c>
      <c r="M42" s="34">
        <f t="shared" si="31"/>
        <v>5.5</v>
      </c>
      <c r="N42" s="37">
        <v>2</v>
      </c>
      <c r="O42" s="51">
        <f t="shared" si="32"/>
        <v>1.5811388300841898</v>
      </c>
      <c r="P42" s="34">
        <f t="shared" si="33"/>
        <v>2.5000000000000004</v>
      </c>
      <c r="Q42" s="37">
        <v>4</v>
      </c>
      <c r="R42" s="51">
        <f t="shared" si="34"/>
        <v>2.1213203435596424</v>
      </c>
      <c r="S42" s="34">
        <f t="shared" si="35"/>
        <v>4.4999999999999991</v>
      </c>
      <c r="T42" s="38">
        <v>4</v>
      </c>
      <c r="U42" s="51">
        <f t="shared" si="36"/>
        <v>2.1213203435596424</v>
      </c>
      <c r="V42" s="34">
        <f t="shared" si="37"/>
        <v>4.4999999999999991</v>
      </c>
      <c r="W42" s="37">
        <v>5</v>
      </c>
      <c r="X42" s="51">
        <f t="shared" si="38"/>
        <v>2.3452078799117149</v>
      </c>
      <c r="Y42" s="34">
        <f t="shared" si="39"/>
        <v>5.5</v>
      </c>
      <c r="Z42" s="45">
        <f t="shared" si="40"/>
        <v>32</v>
      </c>
      <c r="AA42" s="49">
        <f t="shared" si="22"/>
        <v>16.878156307705829</v>
      </c>
      <c r="AB42" s="35">
        <f t="shared" si="41"/>
        <v>284.87216034735007</v>
      </c>
      <c r="AC42" s="40">
        <f t="shared" si="23"/>
        <v>4</v>
      </c>
      <c r="AD42" s="47">
        <f t="shared" si="23"/>
        <v>2.1097695384632287</v>
      </c>
    </row>
    <row r="43" spans="1:30">
      <c r="A43" s="33">
        <v>10</v>
      </c>
      <c r="B43" s="37">
        <v>4</v>
      </c>
      <c r="C43" s="51">
        <f t="shared" si="24"/>
        <v>2.1213203435596424</v>
      </c>
      <c r="D43" s="43">
        <f t="shared" si="25"/>
        <v>4.4999999999999991</v>
      </c>
      <c r="E43" s="37">
        <v>4</v>
      </c>
      <c r="F43" s="51">
        <f t="shared" si="26"/>
        <v>2.1213203435596424</v>
      </c>
      <c r="G43" s="34">
        <f t="shared" si="27"/>
        <v>4.4999999999999991</v>
      </c>
      <c r="H43" s="37">
        <v>4</v>
      </c>
      <c r="I43" s="51">
        <f t="shared" si="28"/>
        <v>2.1213203435596424</v>
      </c>
      <c r="J43" s="34">
        <f t="shared" si="29"/>
        <v>4.4999999999999991</v>
      </c>
      <c r="K43" s="37">
        <v>1</v>
      </c>
      <c r="L43" s="51">
        <f t="shared" si="30"/>
        <v>1.2247448713915889</v>
      </c>
      <c r="M43" s="34">
        <f t="shared" si="31"/>
        <v>1.4999999999999998</v>
      </c>
      <c r="N43" s="37">
        <v>3</v>
      </c>
      <c r="O43" s="51">
        <f t="shared" si="32"/>
        <v>1.8708286933869707</v>
      </c>
      <c r="P43" s="34">
        <f t="shared" si="33"/>
        <v>3.5</v>
      </c>
      <c r="Q43" s="37">
        <v>3</v>
      </c>
      <c r="R43" s="51">
        <f t="shared" si="34"/>
        <v>1.8708286933869707</v>
      </c>
      <c r="S43" s="34">
        <f t="shared" si="35"/>
        <v>3.5</v>
      </c>
      <c r="T43" s="38">
        <v>1</v>
      </c>
      <c r="U43" s="51">
        <f t="shared" si="36"/>
        <v>1.2247448713915889</v>
      </c>
      <c r="V43" s="34">
        <f t="shared" si="37"/>
        <v>1.4999999999999998</v>
      </c>
      <c r="W43" s="37">
        <v>4</v>
      </c>
      <c r="X43" s="51">
        <f t="shared" si="38"/>
        <v>2.1213203435596424</v>
      </c>
      <c r="Y43" s="34">
        <f t="shared" si="39"/>
        <v>4.4999999999999991</v>
      </c>
      <c r="Z43" s="45">
        <f t="shared" si="40"/>
        <v>24</v>
      </c>
      <c r="AA43" s="49">
        <f t="shared" si="22"/>
        <v>14.676428503795689</v>
      </c>
      <c r="AB43" s="35">
        <f t="shared" si="41"/>
        <v>215.39755362702658</v>
      </c>
      <c r="AC43" s="40">
        <f t="shared" si="23"/>
        <v>3</v>
      </c>
      <c r="AD43" s="47">
        <f t="shared" si="23"/>
        <v>1.8345535629744611</v>
      </c>
    </row>
    <row r="44" spans="1:30">
      <c r="A44" s="33">
        <v>11</v>
      </c>
      <c r="B44" s="37">
        <v>6</v>
      </c>
      <c r="C44" s="51">
        <f t="shared" si="24"/>
        <v>2.5495097567963922</v>
      </c>
      <c r="D44" s="43">
        <f t="shared" si="25"/>
        <v>6.4999999999999991</v>
      </c>
      <c r="E44" s="37">
        <v>6</v>
      </c>
      <c r="F44" s="51">
        <f t="shared" si="26"/>
        <v>2.5495097567963922</v>
      </c>
      <c r="G44" s="34">
        <f t="shared" si="27"/>
        <v>6.4999999999999991</v>
      </c>
      <c r="H44" s="37">
        <v>5</v>
      </c>
      <c r="I44" s="51">
        <f t="shared" si="28"/>
        <v>2.3452078799117149</v>
      </c>
      <c r="J44" s="34">
        <f t="shared" si="29"/>
        <v>5.5</v>
      </c>
      <c r="K44" s="37">
        <v>4</v>
      </c>
      <c r="L44" s="51">
        <f t="shared" si="30"/>
        <v>2.1213203435596424</v>
      </c>
      <c r="M44" s="34">
        <f t="shared" si="31"/>
        <v>4.4999999999999991</v>
      </c>
      <c r="N44" s="37">
        <v>2</v>
      </c>
      <c r="O44" s="51">
        <f t="shared" si="32"/>
        <v>1.5811388300841898</v>
      </c>
      <c r="P44" s="34">
        <f t="shared" si="33"/>
        <v>2.5000000000000004</v>
      </c>
      <c r="Q44" s="37">
        <v>1</v>
      </c>
      <c r="R44" s="51">
        <f t="shared" si="34"/>
        <v>1.2247448713915889</v>
      </c>
      <c r="S44" s="34">
        <f t="shared" si="35"/>
        <v>1.4999999999999998</v>
      </c>
      <c r="T44" s="38">
        <v>3</v>
      </c>
      <c r="U44" s="51">
        <f t="shared" si="36"/>
        <v>1.8708286933869707</v>
      </c>
      <c r="V44" s="34">
        <f t="shared" si="37"/>
        <v>3.5</v>
      </c>
      <c r="W44" s="37">
        <v>5</v>
      </c>
      <c r="X44" s="51">
        <f t="shared" si="38"/>
        <v>2.3452078799117149</v>
      </c>
      <c r="Y44" s="34">
        <f t="shared" si="39"/>
        <v>5.5</v>
      </c>
      <c r="Z44" s="45">
        <f t="shared" si="40"/>
        <v>32</v>
      </c>
      <c r="AA44" s="49">
        <f t="shared" si="22"/>
        <v>16.587468011838606</v>
      </c>
      <c r="AB44" s="35">
        <f t="shared" si="41"/>
        <v>275.14409504376897</v>
      </c>
      <c r="AC44" s="40">
        <f t="shared" si="23"/>
        <v>4</v>
      </c>
      <c r="AD44" s="47">
        <f t="shared" si="23"/>
        <v>2.0734335014798257</v>
      </c>
    </row>
    <row r="45" spans="1:30">
      <c r="A45" s="33">
        <v>12</v>
      </c>
      <c r="B45" s="37">
        <v>4</v>
      </c>
      <c r="C45" s="51">
        <f t="shared" si="24"/>
        <v>2.1213203435596424</v>
      </c>
      <c r="D45" s="43">
        <f t="shared" si="25"/>
        <v>4.4999999999999991</v>
      </c>
      <c r="E45" s="37">
        <v>5</v>
      </c>
      <c r="F45" s="51">
        <f t="shared" si="26"/>
        <v>2.3452078799117149</v>
      </c>
      <c r="G45" s="34">
        <f t="shared" si="27"/>
        <v>5.5</v>
      </c>
      <c r="H45" s="37">
        <v>3</v>
      </c>
      <c r="I45" s="51">
        <f t="shared" si="28"/>
        <v>1.8708286933869707</v>
      </c>
      <c r="J45" s="34">
        <f t="shared" si="29"/>
        <v>3.5</v>
      </c>
      <c r="K45" s="37">
        <v>4</v>
      </c>
      <c r="L45" s="51">
        <f t="shared" si="30"/>
        <v>2.1213203435596424</v>
      </c>
      <c r="M45" s="34">
        <f t="shared" si="31"/>
        <v>4.4999999999999991</v>
      </c>
      <c r="N45" s="37">
        <v>3</v>
      </c>
      <c r="O45" s="51">
        <f t="shared" si="32"/>
        <v>1.8708286933869707</v>
      </c>
      <c r="P45" s="34">
        <f t="shared" si="33"/>
        <v>3.5</v>
      </c>
      <c r="Q45" s="37">
        <v>4</v>
      </c>
      <c r="R45" s="51">
        <f t="shared" si="34"/>
        <v>2.1213203435596424</v>
      </c>
      <c r="S45" s="34">
        <f t="shared" si="35"/>
        <v>4.4999999999999991</v>
      </c>
      <c r="T45" s="38">
        <v>2</v>
      </c>
      <c r="U45" s="51">
        <f t="shared" si="36"/>
        <v>1.5811388300841898</v>
      </c>
      <c r="V45" s="34">
        <f t="shared" si="37"/>
        <v>2.5000000000000004</v>
      </c>
      <c r="W45" s="37">
        <v>2</v>
      </c>
      <c r="X45" s="51">
        <f t="shared" si="38"/>
        <v>1.5811388300841898</v>
      </c>
      <c r="Y45" s="34">
        <f t="shared" si="39"/>
        <v>2.5000000000000004</v>
      </c>
      <c r="Z45" s="45">
        <f t="shared" si="40"/>
        <v>27</v>
      </c>
      <c r="AA45" s="49">
        <f t="shared" si="22"/>
        <v>15.61310395753296</v>
      </c>
      <c r="AB45" s="35">
        <f t="shared" si="41"/>
        <v>243.76901518873137</v>
      </c>
      <c r="AC45" s="40">
        <f t="shared" si="23"/>
        <v>3.375</v>
      </c>
      <c r="AD45" s="47">
        <f t="shared" si="23"/>
        <v>1.95163799469162</v>
      </c>
    </row>
    <row r="46" spans="1:30">
      <c r="A46" s="33">
        <v>13</v>
      </c>
      <c r="B46" s="37">
        <v>6</v>
      </c>
      <c r="C46" s="51">
        <f t="shared" si="24"/>
        <v>2.5495097567963922</v>
      </c>
      <c r="D46" s="43">
        <f t="shared" si="25"/>
        <v>6.4999999999999991</v>
      </c>
      <c r="E46" s="37">
        <v>6</v>
      </c>
      <c r="F46" s="51">
        <f t="shared" si="26"/>
        <v>2.5495097567963922</v>
      </c>
      <c r="G46" s="34">
        <f t="shared" si="27"/>
        <v>6.4999999999999991</v>
      </c>
      <c r="H46" s="37">
        <v>5</v>
      </c>
      <c r="I46" s="51">
        <f t="shared" si="28"/>
        <v>2.3452078799117149</v>
      </c>
      <c r="J46" s="34">
        <f t="shared" si="29"/>
        <v>5.5</v>
      </c>
      <c r="K46" s="37">
        <v>5</v>
      </c>
      <c r="L46" s="51">
        <f t="shared" si="30"/>
        <v>2.3452078799117149</v>
      </c>
      <c r="M46" s="34">
        <f t="shared" si="31"/>
        <v>5.5</v>
      </c>
      <c r="N46" s="37">
        <v>6</v>
      </c>
      <c r="O46" s="51">
        <f t="shared" si="32"/>
        <v>2.5495097567963922</v>
      </c>
      <c r="P46" s="34">
        <f t="shared" si="33"/>
        <v>6.4999999999999991</v>
      </c>
      <c r="Q46" s="37">
        <v>6</v>
      </c>
      <c r="R46" s="51">
        <f t="shared" si="34"/>
        <v>2.5495097567963922</v>
      </c>
      <c r="S46" s="34">
        <f t="shared" si="35"/>
        <v>6.4999999999999991</v>
      </c>
      <c r="T46" s="38">
        <v>5</v>
      </c>
      <c r="U46" s="51">
        <f t="shared" si="36"/>
        <v>2.3452078799117149</v>
      </c>
      <c r="V46" s="34">
        <f t="shared" si="37"/>
        <v>5.5</v>
      </c>
      <c r="W46" s="37">
        <v>6</v>
      </c>
      <c r="X46" s="51">
        <f t="shared" si="38"/>
        <v>2.5495097567963922</v>
      </c>
      <c r="Y46" s="34">
        <f t="shared" si="39"/>
        <v>6.4999999999999991</v>
      </c>
      <c r="Z46" s="45">
        <f t="shared" si="40"/>
        <v>45</v>
      </c>
      <c r="AA46" s="49">
        <f t="shared" si="22"/>
        <v>19.783172423717108</v>
      </c>
      <c r="AB46" s="35">
        <f t="shared" si="41"/>
        <v>391.37391114652104</v>
      </c>
      <c r="AC46" s="40">
        <f t="shared" si="23"/>
        <v>5.625</v>
      </c>
      <c r="AD46" s="47">
        <f t="shared" si="23"/>
        <v>2.4728965529646385</v>
      </c>
    </row>
    <row r="47" spans="1:30">
      <c r="A47" s="33">
        <v>14</v>
      </c>
      <c r="B47" s="37">
        <v>6</v>
      </c>
      <c r="C47" s="51">
        <f t="shared" si="24"/>
        <v>2.5495097567963922</v>
      </c>
      <c r="D47" s="43">
        <f t="shared" si="25"/>
        <v>6.4999999999999991</v>
      </c>
      <c r="E47" s="37">
        <v>6</v>
      </c>
      <c r="F47" s="51">
        <f t="shared" si="26"/>
        <v>2.5495097567963922</v>
      </c>
      <c r="G47" s="34">
        <f t="shared" si="27"/>
        <v>6.4999999999999991</v>
      </c>
      <c r="H47" s="37">
        <v>5</v>
      </c>
      <c r="I47" s="51">
        <f t="shared" si="28"/>
        <v>2.3452078799117149</v>
      </c>
      <c r="J47" s="34">
        <f t="shared" si="29"/>
        <v>5.5</v>
      </c>
      <c r="K47" s="37">
        <v>4</v>
      </c>
      <c r="L47" s="51">
        <f t="shared" si="30"/>
        <v>2.1213203435596424</v>
      </c>
      <c r="M47" s="34">
        <f t="shared" si="31"/>
        <v>4.4999999999999991</v>
      </c>
      <c r="N47" s="37">
        <v>2</v>
      </c>
      <c r="O47" s="51">
        <f t="shared" si="32"/>
        <v>1.5811388300841898</v>
      </c>
      <c r="P47" s="34">
        <f t="shared" si="33"/>
        <v>2.5000000000000004</v>
      </c>
      <c r="Q47" s="37">
        <v>1</v>
      </c>
      <c r="R47" s="51">
        <f t="shared" si="34"/>
        <v>1.2247448713915889</v>
      </c>
      <c r="S47" s="34">
        <f t="shared" si="35"/>
        <v>1.4999999999999998</v>
      </c>
      <c r="T47" s="38">
        <v>3</v>
      </c>
      <c r="U47" s="51">
        <f t="shared" si="36"/>
        <v>1.8708286933869707</v>
      </c>
      <c r="V47" s="34">
        <f t="shared" si="37"/>
        <v>3.5</v>
      </c>
      <c r="W47" s="37">
        <v>5</v>
      </c>
      <c r="X47" s="51">
        <f t="shared" si="38"/>
        <v>2.3452078799117149</v>
      </c>
      <c r="Y47" s="34">
        <f t="shared" si="39"/>
        <v>5.5</v>
      </c>
      <c r="Z47" s="45">
        <f t="shared" si="40"/>
        <v>32</v>
      </c>
      <c r="AA47" s="49">
        <f t="shared" si="22"/>
        <v>16.587468011838606</v>
      </c>
      <c r="AB47" s="35">
        <f t="shared" si="41"/>
        <v>275.14409504376897</v>
      </c>
      <c r="AC47" s="40">
        <f t="shared" si="23"/>
        <v>4</v>
      </c>
      <c r="AD47" s="47">
        <f t="shared" si="23"/>
        <v>2.0734335014798257</v>
      </c>
    </row>
    <row r="48" spans="1:30">
      <c r="A48" s="33">
        <v>15</v>
      </c>
      <c r="B48" s="37">
        <v>3</v>
      </c>
      <c r="C48" s="51">
        <f t="shared" si="24"/>
        <v>1.8708286933869707</v>
      </c>
      <c r="D48" s="43">
        <f t="shared" si="25"/>
        <v>3.5</v>
      </c>
      <c r="E48" s="37">
        <v>3</v>
      </c>
      <c r="F48" s="51">
        <f t="shared" si="26"/>
        <v>1.8708286933869707</v>
      </c>
      <c r="G48" s="34">
        <f t="shared" si="27"/>
        <v>3.5</v>
      </c>
      <c r="H48" s="37">
        <v>3</v>
      </c>
      <c r="I48" s="51">
        <f t="shared" si="28"/>
        <v>1.8708286933869707</v>
      </c>
      <c r="J48" s="34">
        <f t="shared" si="29"/>
        <v>3.5</v>
      </c>
      <c r="K48" s="37">
        <v>6</v>
      </c>
      <c r="L48" s="51">
        <f t="shared" si="30"/>
        <v>2.5495097567963922</v>
      </c>
      <c r="M48" s="34">
        <f t="shared" si="31"/>
        <v>6.4999999999999991</v>
      </c>
      <c r="N48" s="37">
        <v>4</v>
      </c>
      <c r="O48" s="51">
        <f t="shared" si="32"/>
        <v>2.1213203435596424</v>
      </c>
      <c r="P48" s="34">
        <f t="shared" si="33"/>
        <v>4.4999999999999991</v>
      </c>
      <c r="Q48" s="37">
        <v>4</v>
      </c>
      <c r="R48" s="51">
        <f t="shared" si="34"/>
        <v>2.1213203435596424</v>
      </c>
      <c r="S48" s="34">
        <f t="shared" si="35"/>
        <v>4.4999999999999991</v>
      </c>
      <c r="T48" s="38">
        <v>4</v>
      </c>
      <c r="U48" s="51">
        <f t="shared" si="36"/>
        <v>2.1213203435596424</v>
      </c>
      <c r="V48" s="34">
        <f t="shared" si="37"/>
        <v>4.4999999999999991</v>
      </c>
      <c r="W48" s="37">
        <v>4</v>
      </c>
      <c r="X48" s="51">
        <f t="shared" si="38"/>
        <v>2.1213203435596424</v>
      </c>
      <c r="Y48" s="34">
        <f t="shared" si="39"/>
        <v>4.4999999999999991</v>
      </c>
      <c r="Z48" s="45">
        <f t="shared" si="40"/>
        <v>31</v>
      </c>
      <c r="AA48" s="49">
        <f t="shared" si="22"/>
        <v>16.647277211195874</v>
      </c>
      <c r="AB48" s="35">
        <f t="shared" si="41"/>
        <v>277.13183854640147</v>
      </c>
      <c r="AC48" s="40">
        <f t="shared" si="23"/>
        <v>3.875</v>
      </c>
      <c r="AD48" s="47">
        <f t="shared" si="23"/>
        <v>2.0809096513994843</v>
      </c>
    </row>
    <row r="49" spans="1:30">
      <c r="A49" s="33">
        <v>16</v>
      </c>
      <c r="B49" s="37">
        <v>5</v>
      </c>
      <c r="C49" s="51">
        <f t="shared" si="24"/>
        <v>2.3452078799117149</v>
      </c>
      <c r="D49" s="43">
        <f t="shared" si="25"/>
        <v>5.5</v>
      </c>
      <c r="E49" s="37">
        <v>5</v>
      </c>
      <c r="F49" s="51">
        <f t="shared" si="26"/>
        <v>2.3452078799117149</v>
      </c>
      <c r="G49" s="34">
        <f t="shared" si="27"/>
        <v>5.5</v>
      </c>
      <c r="H49" s="37">
        <v>5</v>
      </c>
      <c r="I49" s="51">
        <f t="shared" si="28"/>
        <v>2.3452078799117149</v>
      </c>
      <c r="J49" s="34">
        <f t="shared" si="29"/>
        <v>5.5</v>
      </c>
      <c r="K49" s="37">
        <v>5</v>
      </c>
      <c r="L49" s="51">
        <f t="shared" si="30"/>
        <v>2.3452078799117149</v>
      </c>
      <c r="M49" s="34">
        <f t="shared" si="31"/>
        <v>5.5</v>
      </c>
      <c r="N49" s="37">
        <v>5</v>
      </c>
      <c r="O49" s="51">
        <f t="shared" si="32"/>
        <v>2.3452078799117149</v>
      </c>
      <c r="P49" s="34">
        <f t="shared" si="33"/>
        <v>5.5</v>
      </c>
      <c r="Q49" s="37">
        <v>5</v>
      </c>
      <c r="R49" s="51">
        <f t="shared" si="34"/>
        <v>2.3452078799117149</v>
      </c>
      <c r="S49" s="34">
        <f t="shared" si="35"/>
        <v>5.5</v>
      </c>
      <c r="T49" s="38">
        <v>5</v>
      </c>
      <c r="U49" s="51">
        <f t="shared" si="36"/>
        <v>2.3452078799117149</v>
      </c>
      <c r="V49" s="34">
        <f t="shared" si="37"/>
        <v>5.5</v>
      </c>
      <c r="W49" s="37">
        <v>5</v>
      </c>
      <c r="X49" s="51">
        <f t="shared" si="38"/>
        <v>2.3452078799117149</v>
      </c>
      <c r="Y49" s="34">
        <f t="shared" si="39"/>
        <v>5.5</v>
      </c>
      <c r="Z49" s="45">
        <f t="shared" si="40"/>
        <v>40</v>
      </c>
      <c r="AA49" s="49">
        <f t="shared" si="22"/>
        <v>18.761663039293719</v>
      </c>
      <c r="AB49" s="35">
        <f t="shared" si="41"/>
        <v>352</v>
      </c>
      <c r="AC49" s="40">
        <f t="shared" si="23"/>
        <v>5</v>
      </c>
      <c r="AD49" s="47">
        <f t="shared" si="23"/>
        <v>2.3452078799117149</v>
      </c>
    </row>
    <row r="50" spans="1:30">
      <c r="A50" s="33">
        <v>17</v>
      </c>
      <c r="B50" s="37">
        <v>2</v>
      </c>
      <c r="C50" s="51">
        <f t="shared" si="24"/>
        <v>1.5811388300841898</v>
      </c>
      <c r="D50" s="43">
        <f t="shared" si="25"/>
        <v>2.5000000000000004</v>
      </c>
      <c r="E50" s="37">
        <v>4</v>
      </c>
      <c r="F50" s="51">
        <f t="shared" si="26"/>
        <v>2.1213203435596424</v>
      </c>
      <c r="G50" s="34">
        <f t="shared" si="27"/>
        <v>4.4999999999999991</v>
      </c>
      <c r="H50" s="37">
        <v>4</v>
      </c>
      <c r="I50" s="51">
        <f t="shared" si="28"/>
        <v>2.1213203435596424</v>
      </c>
      <c r="J50" s="34">
        <f t="shared" si="29"/>
        <v>4.4999999999999991</v>
      </c>
      <c r="K50" s="37">
        <v>5</v>
      </c>
      <c r="L50" s="51">
        <f t="shared" si="30"/>
        <v>2.3452078799117149</v>
      </c>
      <c r="M50" s="34">
        <f t="shared" si="31"/>
        <v>5.5</v>
      </c>
      <c r="N50" s="37">
        <v>3</v>
      </c>
      <c r="O50" s="51">
        <f t="shared" si="32"/>
        <v>1.8708286933869707</v>
      </c>
      <c r="P50" s="34">
        <f t="shared" si="33"/>
        <v>3.5</v>
      </c>
      <c r="Q50" s="37">
        <v>5</v>
      </c>
      <c r="R50" s="51">
        <f t="shared" si="34"/>
        <v>2.3452078799117149</v>
      </c>
      <c r="S50" s="34">
        <f t="shared" si="35"/>
        <v>5.5</v>
      </c>
      <c r="T50" s="38">
        <v>3</v>
      </c>
      <c r="U50" s="51">
        <f t="shared" si="36"/>
        <v>1.8708286933869707</v>
      </c>
      <c r="V50" s="34">
        <f t="shared" si="37"/>
        <v>3.5</v>
      </c>
      <c r="W50" s="37">
        <v>4</v>
      </c>
      <c r="X50" s="51">
        <f t="shared" si="38"/>
        <v>2.1213203435596424</v>
      </c>
      <c r="Y50" s="34">
        <f t="shared" si="39"/>
        <v>4.4999999999999991</v>
      </c>
      <c r="Z50" s="45">
        <f t="shared" si="40"/>
        <v>30</v>
      </c>
      <c r="AA50" s="49">
        <f t="shared" si="22"/>
        <v>16.37717300736049</v>
      </c>
      <c r="AB50" s="35">
        <f t="shared" si="41"/>
        <v>268.21179571301701</v>
      </c>
      <c r="AC50" s="40">
        <f t="shared" si="23"/>
        <v>3.75</v>
      </c>
      <c r="AD50" s="47">
        <f t="shared" si="23"/>
        <v>2.0471466259200612</v>
      </c>
    </row>
    <row r="51" spans="1:30">
      <c r="A51" s="33">
        <v>18</v>
      </c>
      <c r="B51" s="37">
        <v>4</v>
      </c>
      <c r="C51" s="51">
        <f t="shared" si="24"/>
        <v>2.1213203435596424</v>
      </c>
      <c r="D51" s="43">
        <f t="shared" si="25"/>
        <v>4.4999999999999991</v>
      </c>
      <c r="E51" s="37">
        <v>5</v>
      </c>
      <c r="F51" s="51">
        <f t="shared" si="26"/>
        <v>2.3452078799117149</v>
      </c>
      <c r="G51" s="34">
        <f t="shared" si="27"/>
        <v>5.5</v>
      </c>
      <c r="H51" s="37">
        <v>3</v>
      </c>
      <c r="I51" s="51">
        <f t="shared" si="28"/>
        <v>1.8708286933869707</v>
      </c>
      <c r="J51" s="34">
        <f t="shared" si="29"/>
        <v>3.5</v>
      </c>
      <c r="K51" s="37">
        <v>4</v>
      </c>
      <c r="L51" s="51">
        <f t="shared" si="30"/>
        <v>2.1213203435596424</v>
      </c>
      <c r="M51" s="34">
        <f t="shared" si="31"/>
        <v>4.4999999999999991</v>
      </c>
      <c r="N51" s="37">
        <v>3</v>
      </c>
      <c r="O51" s="51">
        <f t="shared" si="32"/>
        <v>1.8708286933869707</v>
      </c>
      <c r="P51" s="34">
        <f t="shared" si="33"/>
        <v>3.5</v>
      </c>
      <c r="Q51" s="37">
        <v>4</v>
      </c>
      <c r="R51" s="51">
        <f t="shared" si="34"/>
        <v>2.1213203435596424</v>
      </c>
      <c r="S51" s="34">
        <f t="shared" si="35"/>
        <v>4.4999999999999991</v>
      </c>
      <c r="T51" s="38">
        <v>2</v>
      </c>
      <c r="U51" s="51">
        <f t="shared" si="36"/>
        <v>1.5811388300841898</v>
      </c>
      <c r="V51" s="34">
        <f t="shared" si="37"/>
        <v>2.5000000000000004</v>
      </c>
      <c r="W51" s="37">
        <v>2</v>
      </c>
      <c r="X51" s="51">
        <f t="shared" si="38"/>
        <v>1.5811388300841898</v>
      </c>
      <c r="Y51" s="34">
        <f t="shared" si="39"/>
        <v>2.5000000000000004</v>
      </c>
      <c r="Z51" s="45">
        <f t="shared" si="40"/>
        <v>27</v>
      </c>
      <c r="AA51" s="49">
        <f t="shared" si="22"/>
        <v>15.61310395753296</v>
      </c>
      <c r="AB51" s="35">
        <f t="shared" si="41"/>
        <v>243.76901518873137</v>
      </c>
      <c r="AC51" s="40">
        <f t="shared" si="23"/>
        <v>3.375</v>
      </c>
      <c r="AD51" s="47">
        <f t="shared" si="23"/>
        <v>1.95163799469162</v>
      </c>
    </row>
    <row r="52" spans="1:30">
      <c r="A52" s="33">
        <v>19</v>
      </c>
      <c r="B52" s="37">
        <v>4</v>
      </c>
      <c r="C52" s="51">
        <f t="shared" si="24"/>
        <v>2.1213203435596424</v>
      </c>
      <c r="D52" s="43">
        <f t="shared" si="25"/>
        <v>4.4999999999999991</v>
      </c>
      <c r="E52" s="37">
        <v>5</v>
      </c>
      <c r="F52" s="51">
        <f t="shared" si="26"/>
        <v>2.3452078799117149</v>
      </c>
      <c r="G52" s="34">
        <f t="shared" si="27"/>
        <v>5.5</v>
      </c>
      <c r="H52" s="37">
        <v>6</v>
      </c>
      <c r="I52" s="51">
        <f t="shared" si="28"/>
        <v>2.5495097567963922</v>
      </c>
      <c r="J52" s="34">
        <f t="shared" si="29"/>
        <v>6.4999999999999991</v>
      </c>
      <c r="K52" s="37">
        <v>4</v>
      </c>
      <c r="L52" s="51">
        <f t="shared" si="30"/>
        <v>2.1213203435596424</v>
      </c>
      <c r="M52" s="34">
        <f t="shared" si="31"/>
        <v>4.4999999999999991</v>
      </c>
      <c r="N52" s="37">
        <v>3</v>
      </c>
      <c r="O52" s="51">
        <f t="shared" si="32"/>
        <v>1.8708286933869707</v>
      </c>
      <c r="P52" s="34">
        <f t="shared" si="33"/>
        <v>3.5</v>
      </c>
      <c r="Q52" s="37">
        <v>1</v>
      </c>
      <c r="R52" s="51">
        <f t="shared" si="34"/>
        <v>1.2247448713915889</v>
      </c>
      <c r="S52" s="34">
        <f t="shared" si="35"/>
        <v>1.4999999999999998</v>
      </c>
      <c r="T52" s="38">
        <v>1</v>
      </c>
      <c r="U52" s="51">
        <f t="shared" si="36"/>
        <v>1.2247448713915889</v>
      </c>
      <c r="V52" s="34">
        <f t="shared" si="37"/>
        <v>1.4999999999999998</v>
      </c>
      <c r="W52" s="37">
        <v>2</v>
      </c>
      <c r="X52" s="51">
        <f t="shared" si="38"/>
        <v>1.5811388300841898</v>
      </c>
      <c r="Y52" s="34">
        <f t="shared" si="39"/>
        <v>2.5000000000000004</v>
      </c>
      <c r="Z52" s="45">
        <f t="shared" si="40"/>
        <v>26</v>
      </c>
      <c r="AA52" s="49">
        <f t="shared" si="22"/>
        <v>15.038815590081731</v>
      </c>
      <c r="AB52" s="35">
        <f t="shared" si="41"/>
        <v>226.16597435248531</v>
      </c>
      <c r="AC52" s="40">
        <f t="shared" si="23"/>
        <v>3.25</v>
      </c>
      <c r="AD52" s="47">
        <f t="shared" si="23"/>
        <v>1.8798519487602163</v>
      </c>
    </row>
    <row r="53" spans="1:30">
      <c r="A53" s="33">
        <v>20</v>
      </c>
      <c r="B53" s="37">
        <v>4</v>
      </c>
      <c r="C53" s="51">
        <f t="shared" si="24"/>
        <v>2.1213203435596424</v>
      </c>
      <c r="D53" s="43">
        <f t="shared" si="25"/>
        <v>4.4999999999999991</v>
      </c>
      <c r="E53" s="37">
        <v>4</v>
      </c>
      <c r="F53" s="51">
        <f t="shared" si="26"/>
        <v>2.1213203435596424</v>
      </c>
      <c r="G53" s="34">
        <f t="shared" si="27"/>
        <v>4.4999999999999991</v>
      </c>
      <c r="H53" s="37">
        <v>4</v>
      </c>
      <c r="I53" s="51">
        <f t="shared" si="28"/>
        <v>2.1213203435596424</v>
      </c>
      <c r="J53" s="34">
        <f t="shared" si="29"/>
        <v>4.4999999999999991</v>
      </c>
      <c r="K53" s="37">
        <v>3</v>
      </c>
      <c r="L53" s="51">
        <f t="shared" si="30"/>
        <v>1.8708286933869707</v>
      </c>
      <c r="M53" s="34">
        <f t="shared" si="31"/>
        <v>3.5</v>
      </c>
      <c r="N53" s="37">
        <v>3</v>
      </c>
      <c r="O53" s="51">
        <f t="shared" si="32"/>
        <v>1.8708286933869707</v>
      </c>
      <c r="P53" s="34">
        <f t="shared" si="33"/>
        <v>3.5</v>
      </c>
      <c r="Q53" s="37">
        <v>3</v>
      </c>
      <c r="R53" s="51">
        <f t="shared" si="34"/>
        <v>1.8708286933869707</v>
      </c>
      <c r="S53" s="34">
        <f t="shared" si="35"/>
        <v>3.5</v>
      </c>
      <c r="T53" s="38">
        <v>3</v>
      </c>
      <c r="U53" s="51">
        <f t="shared" si="36"/>
        <v>1.8708286933869707</v>
      </c>
      <c r="V53" s="34">
        <f t="shared" si="37"/>
        <v>3.5</v>
      </c>
      <c r="W53" s="37">
        <v>3</v>
      </c>
      <c r="X53" s="51">
        <f t="shared" si="38"/>
        <v>1.8708286933869707</v>
      </c>
      <c r="Y53" s="34">
        <f t="shared" si="39"/>
        <v>3.5</v>
      </c>
      <c r="Z53" s="45">
        <f t="shared" si="40"/>
        <v>27</v>
      </c>
      <c r="AA53" s="49">
        <f t="shared" si="22"/>
        <v>15.71810449761378</v>
      </c>
      <c r="AB53" s="35">
        <f t="shared" si="41"/>
        <v>247.05880899790654</v>
      </c>
      <c r="AC53" s="40">
        <f t="shared" si="23"/>
        <v>3.375</v>
      </c>
      <c r="AD53" s="47">
        <f t="shared" si="23"/>
        <v>1.9647630622017225</v>
      </c>
    </row>
    <row r="54" spans="1:30">
      <c r="A54" s="52" t="s">
        <v>23</v>
      </c>
      <c r="B54" s="52">
        <f>SUM(B34:B53)</f>
        <v>78</v>
      </c>
      <c r="C54" s="52">
        <f t="shared" ref="C54:AD54" si="42">SUM(C34:C53)</f>
        <v>41.497040829360103</v>
      </c>
      <c r="D54" s="52">
        <f t="shared" si="42"/>
        <v>88</v>
      </c>
      <c r="E54" s="52">
        <f t="shared" si="42"/>
        <v>88</v>
      </c>
      <c r="F54" s="52">
        <f t="shared" si="42"/>
        <v>44.052333728324847</v>
      </c>
      <c r="G54" s="52">
        <f t="shared" si="42"/>
        <v>98</v>
      </c>
      <c r="H54" s="52">
        <f t="shared" si="42"/>
        <v>86</v>
      </c>
      <c r="I54" s="52">
        <f t="shared" si="42"/>
        <v>43.624144315088095</v>
      </c>
      <c r="J54" s="52">
        <f t="shared" si="42"/>
        <v>96</v>
      </c>
      <c r="K54" s="52">
        <f t="shared" si="42"/>
        <v>85</v>
      </c>
      <c r="L54" s="52">
        <f t="shared" si="42"/>
        <v>42.964467961218759</v>
      </c>
      <c r="M54" s="52">
        <f t="shared" si="42"/>
        <v>95</v>
      </c>
      <c r="N54" s="52">
        <f t="shared" si="42"/>
        <v>65</v>
      </c>
      <c r="O54" s="52">
        <f t="shared" si="42"/>
        <v>38.452039478283247</v>
      </c>
      <c r="P54" s="52">
        <f t="shared" si="42"/>
        <v>75</v>
      </c>
      <c r="Q54" s="52">
        <f t="shared" si="42"/>
        <v>68</v>
      </c>
      <c r="R54" s="52">
        <f t="shared" si="42"/>
        <v>38.687498753950244</v>
      </c>
      <c r="S54" s="52">
        <f t="shared" si="42"/>
        <v>78</v>
      </c>
      <c r="T54" s="52">
        <f t="shared" si="42"/>
        <v>57</v>
      </c>
      <c r="U54" s="52">
        <f t="shared" si="42"/>
        <v>35.953092176719828</v>
      </c>
      <c r="V54" s="52">
        <f t="shared" si="42"/>
        <v>67</v>
      </c>
      <c r="W54" s="52">
        <f t="shared" si="42"/>
        <v>73</v>
      </c>
      <c r="X54" s="52">
        <f t="shared" si="42"/>
        <v>40.336962125072723</v>
      </c>
      <c r="Y54" s="52">
        <f t="shared" si="42"/>
        <v>83</v>
      </c>
      <c r="Z54" s="52">
        <f t="shared" si="42"/>
        <v>600</v>
      </c>
      <c r="AA54" s="52">
        <f t="shared" si="42"/>
        <v>325.56757936801785</v>
      </c>
      <c r="AB54" s="52">
        <f t="shared" si="42"/>
        <v>5328.9529715417848</v>
      </c>
      <c r="AC54" s="52">
        <f t="shared" si="42"/>
        <v>75</v>
      </c>
      <c r="AD54" s="52">
        <f t="shared" si="42"/>
        <v>40.695947421002231</v>
      </c>
    </row>
    <row r="55" spans="1:30">
      <c r="A55" s="53" t="s">
        <v>29</v>
      </c>
      <c r="B55" s="54">
        <f>AVERAGE(B34:B53)</f>
        <v>3.9</v>
      </c>
      <c r="C55" s="54">
        <f t="shared" ref="C55:AD55" si="43">AVERAGE(C34:C53)</f>
        <v>2.0748520414680049</v>
      </c>
      <c r="D55" s="54">
        <f t="shared" si="43"/>
        <v>4.4000000000000004</v>
      </c>
      <c r="E55" s="54">
        <f t="shared" si="43"/>
        <v>4.4000000000000004</v>
      </c>
      <c r="F55" s="54">
        <f t="shared" si="43"/>
        <v>2.2026166864162424</v>
      </c>
      <c r="G55" s="54">
        <f t="shared" si="43"/>
        <v>4.9000000000000004</v>
      </c>
      <c r="H55" s="54">
        <f t="shared" si="43"/>
        <v>4.3</v>
      </c>
      <c r="I55" s="54">
        <f t="shared" si="43"/>
        <v>2.1812072157544047</v>
      </c>
      <c r="J55" s="54">
        <f t="shared" si="43"/>
        <v>4.8</v>
      </c>
      <c r="K55" s="54">
        <f t="shared" si="43"/>
        <v>4.25</v>
      </c>
      <c r="L55" s="54">
        <f t="shared" si="43"/>
        <v>2.1482233980609378</v>
      </c>
      <c r="M55" s="54">
        <f t="shared" si="43"/>
        <v>4.75</v>
      </c>
      <c r="N55" s="54">
        <f t="shared" si="43"/>
        <v>3.25</v>
      </c>
      <c r="O55" s="54">
        <f t="shared" si="43"/>
        <v>1.9226019739141624</v>
      </c>
      <c r="P55" s="54">
        <f t="shared" si="43"/>
        <v>3.75</v>
      </c>
      <c r="Q55" s="54">
        <f t="shared" si="43"/>
        <v>3.4</v>
      </c>
      <c r="R55" s="54">
        <f t="shared" si="43"/>
        <v>1.9343749376975121</v>
      </c>
      <c r="S55" s="54">
        <f t="shared" si="43"/>
        <v>3.9</v>
      </c>
      <c r="T55" s="54">
        <f t="shared" si="43"/>
        <v>2.85</v>
      </c>
      <c r="U55" s="54">
        <f t="shared" si="43"/>
        <v>1.7976546088359915</v>
      </c>
      <c r="V55" s="54">
        <f t="shared" si="43"/>
        <v>3.35</v>
      </c>
      <c r="W55" s="54">
        <f t="shared" si="43"/>
        <v>3.65</v>
      </c>
      <c r="X55" s="54">
        <f t="shared" si="43"/>
        <v>2.0168481062536361</v>
      </c>
      <c r="Y55" s="54">
        <f t="shared" si="43"/>
        <v>4.1500000000000004</v>
      </c>
      <c r="Z55" s="54">
        <f t="shared" si="43"/>
        <v>30</v>
      </c>
      <c r="AA55" s="54">
        <f t="shared" si="43"/>
        <v>16.278378968400894</v>
      </c>
      <c r="AB55" s="54">
        <f t="shared" si="43"/>
        <v>266.44764857708924</v>
      </c>
      <c r="AC55" s="54">
        <f t="shared" si="43"/>
        <v>3.75</v>
      </c>
      <c r="AD55" s="54">
        <f t="shared" si="43"/>
        <v>2.0347973710501117</v>
      </c>
    </row>
    <row r="58" spans="1:30">
      <c r="A58" s="129" t="s">
        <v>42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</row>
    <row r="59" spans="1:30">
      <c r="A59" s="121" t="s">
        <v>21</v>
      </c>
      <c r="B59" s="122" t="s">
        <v>22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2" t="s">
        <v>23</v>
      </c>
      <c r="AA59" s="133"/>
      <c r="AB59" s="134"/>
      <c r="AC59" s="137" t="s">
        <v>24</v>
      </c>
      <c r="AD59" s="138"/>
    </row>
    <row r="60" spans="1:30">
      <c r="A60" s="121"/>
      <c r="B60" s="126" t="s">
        <v>30</v>
      </c>
      <c r="C60" s="126"/>
      <c r="D60" s="126"/>
      <c r="E60" s="128" t="s">
        <v>31</v>
      </c>
      <c r="F60" s="128"/>
      <c r="G60" s="128"/>
      <c r="H60" s="128" t="s">
        <v>32</v>
      </c>
      <c r="I60" s="128"/>
      <c r="J60" s="128"/>
      <c r="K60" s="128" t="s">
        <v>33</v>
      </c>
      <c r="L60" s="128"/>
      <c r="M60" s="128"/>
      <c r="N60" s="128" t="s">
        <v>34</v>
      </c>
      <c r="O60" s="128"/>
      <c r="P60" s="128"/>
      <c r="Q60" s="128" t="s">
        <v>35</v>
      </c>
      <c r="R60" s="123"/>
      <c r="S60" s="123"/>
      <c r="T60" s="128" t="s">
        <v>36</v>
      </c>
      <c r="U60" s="123"/>
      <c r="V60" s="123"/>
      <c r="W60" s="128" t="s">
        <v>37</v>
      </c>
      <c r="X60" s="123"/>
      <c r="Y60" s="123"/>
      <c r="Z60" s="143"/>
      <c r="AA60" s="135"/>
      <c r="AB60" s="136"/>
      <c r="AC60" s="139"/>
      <c r="AD60" s="140"/>
    </row>
    <row r="61" spans="1:30">
      <c r="A61" s="55" t="s">
        <v>25</v>
      </c>
      <c r="B61" s="36" t="s">
        <v>26</v>
      </c>
      <c r="C61" s="50" t="s">
        <v>27</v>
      </c>
      <c r="D61" s="42" t="s">
        <v>28</v>
      </c>
      <c r="E61" s="36" t="s">
        <v>26</v>
      </c>
      <c r="F61" s="50" t="s">
        <v>27</v>
      </c>
      <c r="G61" s="32" t="s">
        <v>28</v>
      </c>
      <c r="H61" s="36" t="s">
        <v>26</v>
      </c>
      <c r="I61" s="50" t="s">
        <v>27</v>
      </c>
      <c r="J61" s="32" t="s">
        <v>28</v>
      </c>
      <c r="K61" s="36" t="s">
        <v>26</v>
      </c>
      <c r="L61" s="50" t="s">
        <v>27</v>
      </c>
      <c r="M61" s="32" t="s">
        <v>28</v>
      </c>
      <c r="N61" s="36" t="s">
        <v>26</v>
      </c>
      <c r="O61" s="50" t="s">
        <v>27</v>
      </c>
      <c r="P61" s="32" t="s">
        <v>28</v>
      </c>
      <c r="Q61" s="36" t="s">
        <v>26</v>
      </c>
      <c r="R61" s="50" t="s">
        <v>27</v>
      </c>
      <c r="S61" s="32" t="s">
        <v>28</v>
      </c>
      <c r="T61" s="36" t="s">
        <v>26</v>
      </c>
      <c r="U61" s="50" t="s">
        <v>27</v>
      </c>
      <c r="V61" s="32" t="s">
        <v>28</v>
      </c>
      <c r="W61" s="36" t="s">
        <v>26</v>
      </c>
      <c r="X61" s="50" t="s">
        <v>27</v>
      </c>
      <c r="Y61" s="32" t="s">
        <v>28</v>
      </c>
      <c r="Z61" s="44" t="s">
        <v>26</v>
      </c>
      <c r="AA61" s="48" t="s">
        <v>27</v>
      </c>
      <c r="AB61" s="32" t="s">
        <v>28</v>
      </c>
      <c r="AC61" s="39" t="s">
        <v>26</v>
      </c>
      <c r="AD61" s="46" t="s">
        <v>27</v>
      </c>
    </row>
    <row r="62" spans="1:30">
      <c r="A62" s="33">
        <v>1</v>
      </c>
      <c r="B62" s="36">
        <v>4</v>
      </c>
      <c r="C62" s="51">
        <f>(B62+0.5)^0.5</f>
        <v>2.1213203435596424</v>
      </c>
      <c r="D62" s="43">
        <f>C62^2</f>
        <v>4.4999999999999991</v>
      </c>
      <c r="E62" s="37">
        <v>5</v>
      </c>
      <c r="F62" s="51">
        <f>(E62+0.5)^0.5</f>
        <v>2.3452078799117149</v>
      </c>
      <c r="G62" s="34">
        <f>F62^2</f>
        <v>5.5</v>
      </c>
      <c r="H62" s="37">
        <v>6</v>
      </c>
      <c r="I62" s="51">
        <f>(H62+0.5)^0.5</f>
        <v>2.5495097567963922</v>
      </c>
      <c r="J62" s="34">
        <f>I62^2</f>
        <v>6.4999999999999991</v>
      </c>
      <c r="K62" s="37">
        <v>4</v>
      </c>
      <c r="L62" s="51">
        <f>(K62+0.5)^0.5</f>
        <v>2.1213203435596424</v>
      </c>
      <c r="M62" s="34">
        <f>L62^2</f>
        <v>4.4999999999999991</v>
      </c>
      <c r="N62" s="37">
        <v>3</v>
      </c>
      <c r="O62" s="51">
        <f>(N62+0.5)^0.5</f>
        <v>1.8708286933869707</v>
      </c>
      <c r="P62" s="34">
        <f>O62^2</f>
        <v>3.5</v>
      </c>
      <c r="Q62" s="37">
        <v>1</v>
      </c>
      <c r="R62" s="51">
        <f>(Q62+0.5)^0.5</f>
        <v>1.2247448713915889</v>
      </c>
      <c r="S62" s="34">
        <f>R62^2</f>
        <v>1.4999999999999998</v>
      </c>
      <c r="T62" s="38">
        <v>1</v>
      </c>
      <c r="U62" s="51">
        <f>(T62+0.5)^0.5</f>
        <v>1.2247448713915889</v>
      </c>
      <c r="V62" s="34">
        <f>U62^2</f>
        <v>1.4999999999999998</v>
      </c>
      <c r="W62" s="37">
        <v>2</v>
      </c>
      <c r="X62" s="51">
        <f>(W62+0.5)^0.5</f>
        <v>1.5811388300841898</v>
      </c>
      <c r="Y62" s="34">
        <f>X62^2</f>
        <v>2.5000000000000004</v>
      </c>
      <c r="Z62" s="45">
        <f t="shared" ref="Z62:Z81" si="44">SUM(B62,E62,H62,K62,N62,Q62,T62,W62)</f>
        <v>26</v>
      </c>
      <c r="AA62" s="49">
        <f t="shared" ref="AA62:AA81" si="45">SUM(C62,F62,I62,L62,O62,R62,U62,X62,)</f>
        <v>15.038815590081731</v>
      </c>
      <c r="AB62" s="35">
        <f>(AA62*AA62)</f>
        <v>226.16597435248531</v>
      </c>
      <c r="AC62" s="40">
        <f t="shared" ref="AC62:AD81" si="46">AVERAGE(B62,E62,H62,K62,N62,Q62,T62,W62)</f>
        <v>3.25</v>
      </c>
      <c r="AD62" s="47">
        <f t="shared" si="46"/>
        <v>1.8798519487602163</v>
      </c>
    </row>
    <row r="63" spans="1:30">
      <c r="A63" s="33">
        <v>2</v>
      </c>
      <c r="B63" s="37">
        <v>4</v>
      </c>
      <c r="C63" s="51">
        <f t="shared" ref="C63:C81" si="47">(B63+0.5)^0.5</f>
        <v>2.1213203435596424</v>
      </c>
      <c r="D63" s="43">
        <f t="shared" ref="D63:D81" si="48">C63^2</f>
        <v>4.4999999999999991</v>
      </c>
      <c r="E63" s="37">
        <v>4</v>
      </c>
      <c r="F63" s="51">
        <f t="shared" ref="F63:F81" si="49">(E63+0.5)^0.5</f>
        <v>2.1213203435596424</v>
      </c>
      <c r="G63" s="34">
        <f t="shared" ref="G63:G81" si="50">F63^2</f>
        <v>4.4999999999999991</v>
      </c>
      <c r="H63" s="37">
        <v>4</v>
      </c>
      <c r="I63" s="51">
        <f t="shared" ref="I63:I81" si="51">(H63+0.5)^0.5</f>
        <v>2.1213203435596424</v>
      </c>
      <c r="J63" s="34">
        <f t="shared" ref="J63:J81" si="52">I63^2</f>
        <v>4.4999999999999991</v>
      </c>
      <c r="K63" s="37">
        <v>5</v>
      </c>
      <c r="L63" s="51">
        <f t="shared" ref="L63:L81" si="53">(K63+0.5)^0.5</f>
        <v>2.3452078799117149</v>
      </c>
      <c r="M63" s="34">
        <f t="shared" ref="M63:M81" si="54">L63^2</f>
        <v>5.5</v>
      </c>
      <c r="N63" s="37">
        <v>3</v>
      </c>
      <c r="O63" s="51">
        <f t="shared" ref="O63:O81" si="55">(N63+0.5)^0.5</f>
        <v>1.8708286933869707</v>
      </c>
      <c r="P63" s="34">
        <f t="shared" ref="P63:P81" si="56">O63^2</f>
        <v>3.5</v>
      </c>
      <c r="Q63" s="37">
        <v>3</v>
      </c>
      <c r="R63" s="51">
        <f t="shared" ref="R63:R81" si="57">(Q63+0.5)^0.5</f>
        <v>1.8708286933869707</v>
      </c>
      <c r="S63" s="34">
        <f t="shared" ref="S63:S81" si="58">R63^2</f>
        <v>3.5</v>
      </c>
      <c r="T63" s="38">
        <v>3</v>
      </c>
      <c r="U63" s="51">
        <f t="shared" ref="U63:U81" si="59">(T63+0.5)^0.5</f>
        <v>1.8708286933869707</v>
      </c>
      <c r="V63" s="34">
        <f t="shared" ref="V63:V81" si="60">U63^2</f>
        <v>3.5</v>
      </c>
      <c r="W63" s="37">
        <v>3</v>
      </c>
      <c r="X63" s="51">
        <f t="shared" ref="X63:X81" si="61">(W63+0.5)^0.5</f>
        <v>1.8708286933869707</v>
      </c>
      <c r="Y63" s="34">
        <f t="shared" ref="Y63:Y81" si="62">X63^2</f>
        <v>3.5</v>
      </c>
      <c r="Z63" s="45">
        <f t="shared" si="44"/>
        <v>29</v>
      </c>
      <c r="AA63" s="49">
        <f t="shared" si="45"/>
        <v>16.192483684138526</v>
      </c>
      <c r="AB63" s="35">
        <f t="shared" ref="AB63:AB81" si="63">(AA63*AA63)</f>
        <v>262.19652786109236</v>
      </c>
      <c r="AC63" s="40">
        <f t="shared" si="46"/>
        <v>3.625</v>
      </c>
      <c r="AD63" s="47">
        <f t="shared" si="46"/>
        <v>2.0240604605173158</v>
      </c>
    </row>
    <row r="64" spans="1:30">
      <c r="A64" s="33">
        <v>3</v>
      </c>
      <c r="B64" s="37">
        <v>5</v>
      </c>
      <c r="C64" s="51">
        <f t="shared" si="47"/>
        <v>2.3452078799117149</v>
      </c>
      <c r="D64" s="43">
        <f t="shared" si="48"/>
        <v>5.5</v>
      </c>
      <c r="E64" s="37">
        <v>5</v>
      </c>
      <c r="F64" s="51">
        <f t="shared" si="49"/>
        <v>2.3452078799117149</v>
      </c>
      <c r="G64" s="34">
        <f t="shared" si="50"/>
        <v>5.5</v>
      </c>
      <c r="H64" s="37">
        <v>5</v>
      </c>
      <c r="I64" s="51">
        <f t="shared" si="51"/>
        <v>2.3452078799117149</v>
      </c>
      <c r="J64" s="34">
        <f t="shared" si="52"/>
        <v>5.5</v>
      </c>
      <c r="K64" s="37">
        <v>5</v>
      </c>
      <c r="L64" s="51">
        <f t="shared" si="53"/>
        <v>2.3452078799117149</v>
      </c>
      <c r="M64" s="34">
        <f t="shared" si="54"/>
        <v>5.5</v>
      </c>
      <c r="N64" s="37">
        <v>5</v>
      </c>
      <c r="O64" s="51">
        <f t="shared" si="55"/>
        <v>2.3452078799117149</v>
      </c>
      <c r="P64" s="34">
        <f t="shared" si="56"/>
        <v>5.5</v>
      </c>
      <c r="Q64" s="37">
        <v>5</v>
      </c>
      <c r="R64" s="51">
        <f t="shared" si="57"/>
        <v>2.3452078799117149</v>
      </c>
      <c r="S64" s="34">
        <f t="shared" si="58"/>
        <v>5.5</v>
      </c>
      <c r="T64" s="38">
        <v>5</v>
      </c>
      <c r="U64" s="51">
        <f t="shared" si="59"/>
        <v>2.3452078799117149</v>
      </c>
      <c r="V64" s="34">
        <f t="shared" si="60"/>
        <v>5.5</v>
      </c>
      <c r="W64" s="37">
        <v>5</v>
      </c>
      <c r="X64" s="51">
        <f t="shared" si="61"/>
        <v>2.3452078799117149</v>
      </c>
      <c r="Y64" s="34">
        <f t="shared" si="62"/>
        <v>5.5</v>
      </c>
      <c r="Z64" s="45">
        <f t="shared" si="44"/>
        <v>40</v>
      </c>
      <c r="AA64" s="49">
        <f t="shared" si="45"/>
        <v>18.761663039293719</v>
      </c>
      <c r="AB64" s="35">
        <f t="shared" si="63"/>
        <v>352</v>
      </c>
      <c r="AC64" s="40">
        <f t="shared" si="46"/>
        <v>5</v>
      </c>
      <c r="AD64" s="47">
        <f t="shared" si="46"/>
        <v>2.3452078799117149</v>
      </c>
    </row>
    <row r="65" spans="1:30">
      <c r="A65" s="33">
        <v>4</v>
      </c>
      <c r="B65" s="37">
        <v>5</v>
      </c>
      <c r="C65" s="51">
        <f t="shared" si="47"/>
        <v>2.3452078799117149</v>
      </c>
      <c r="D65" s="43">
        <f t="shared" si="48"/>
        <v>5.5</v>
      </c>
      <c r="E65" s="37">
        <v>5</v>
      </c>
      <c r="F65" s="51">
        <f t="shared" si="49"/>
        <v>2.3452078799117149</v>
      </c>
      <c r="G65" s="34">
        <f t="shared" si="50"/>
        <v>5.5</v>
      </c>
      <c r="H65" s="37">
        <v>6</v>
      </c>
      <c r="I65" s="51">
        <f t="shared" si="51"/>
        <v>2.5495097567963922</v>
      </c>
      <c r="J65" s="34">
        <f t="shared" si="52"/>
        <v>6.4999999999999991</v>
      </c>
      <c r="K65" s="37">
        <v>5</v>
      </c>
      <c r="L65" s="51">
        <f t="shared" si="53"/>
        <v>2.3452078799117149</v>
      </c>
      <c r="M65" s="34">
        <f t="shared" si="54"/>
        <v>5.5</v>
      </c>
      <c r="N65" s="37">
        <v>6</v>
      </c>
      <c r="O65" s="51">
        <f t="shared" si="55"/>
        <v>2.5495097567963922</v>
      </c>
      <c r="P65" s="34">
        <f t="shared" si="56"/>
        <v>6.4999999999999991</v>
      </c>
      <c r="Q65" s="37">
        <v>6</v>
      </c>
      <c r="R65" s="51">
        <f t="shared" si="57"/>
        <v>2.5495097567963922</v>
      </c>
      <c r="S65" s="34">
        <f t="shared" si="58"/>
        <v>6.4999999999999991</v>
      </c>
      <c r="T65" s="38">
        <v>5</v>
      </c>
      <c r="U65" s="51">
        <f t="shared" si="59"/>
        <v>2.3452078799117149</v>
      </c>
      <c r="V65" s="34">
        <f t="shared" si="60"/>
        <v>5.5</v>
      </c>
      <c r="W65" s="37">
        <v>5</v>
      </c>
      <c r="X65" s="51">
        <f t="shared" si="61"/>
        <v>2.3452078799117149</v>
      </c>
      <c r="Y65" s="34">
        <f t="shared" si="62"/>
        <v>5.5</v>
      </c>
      <c r="Z65" s="45">
        <f t="shared" si="44"/>
        <v>43</v>
      </c>
      <c r="AA65" s="49">
        <f t="shared" si="45"/>
        <v>19.374568669947752</v>
      </c>
      <c r="AB65" s="35">
        <f t="shared" si="63"/>
        <v>375.37391114652104</v>
      </c>
      <c r="AC65" s="40">
        <f t="shared" si="46"/>
        <v>5.375</v>
      </c>
      <c r="AD65" s="47">
        <f t="shared" si="46"/>
        <v>2.421821083743469</v>
      </c>
    </row>
    <row r="66" spans="1:30">
      <c r="A66" s="33">
        <v>5</v>
      </c>
      <c r="B66" s="37">
        <v>3</v>
      </c>
      <c r="C66" s="51">
        <f t="shared" si="47"/>
        <v>1.8708286933869707</v>
      </c>
      <c r="D66" s="43">
        <f t="shared" si="48"/>
        <v>3.5</v>
      </c>
      <c r="E66" s="37">
        <v>2</v>
      </c>
      <c r="F66" s="51">
        <f t="shared" si="49"/>
        <v>1.5811388300841898</v>
      </c>
      <c r="G66" s="34">
        <f t="shared" si="50"/>
        <v>2.5000000000000004</v>
      </c>
      <c r="H66" s="37">
        <v>6</v>
      </c>
      <c r="I66" s="51">
        <f t="shared" si="51"/>
        <v>2.5495097567963922</v>
      </c>
      <c r="J66" s="34">
        <f t="shared" si="52"/>
        <v>6.4999999999999991</v>
      </c>
      <c r="K66" s="37">
        <v>2</v>
      </c>
      <c r="L66" s="51">
        <f t="shared" si="53"/>
        <v>1.5811388300841898</v>
      </c>
      <c r="M66" s="34">
        <f t="shared" si="54"/>
        <v>2.5000000000000004</v>
      </c>
      <c r="N66" s="37">
        <v>6</v>
      </c>
      <c r="O66" s="51">
        <f t="shared" si="55"/>
        <v>2.5495097567963922</v>
      </c>
      <c r="P66" s="34">
        <f t="shared" si="56"/>
        <v>6.4999999999999991</v>
      </c>
      <c r="Q66" s="37">
        <v>6</v>
      </c>
      <c r="R66" s="51">
        <f t="shared" si="57"/>
        <v>2.5495097567963922</v>
      </c>
      <c r="S66" s="34">
        <f t="shared" si="58"/>
        <v>6.4999999999999991</v>
      </c>
      <c r="T66" s="38">
        <v>4</v>
      </c>
      <c r="U66" s="51">
        <f t="shared" si="59"/>
        <v>2.1213203435596424</v>
      </c>
      <c r="V66" s="34">
        <f t="shared" si="60"/>
        <v>4.4999999999999991</v>
      </c>
      <c r="W66" s="37">
        <v>5</v>
      </c>
      <c r="X66" s="51">
        <f t="shared" si="61"/>
        <v>2.3452078799117149</v>
      </c>
      <c r="Y66" s="34">
        <f t="shared" si="62"/>
        <v>5.5</v>
      </c>
      <c r="Z66" s="45">
        <f t="shared" si="44"/>
        <v>34</v>
      </c>
      <c r="AA66" s="49">
        <f t="shared" si="45"/>
        <v>17.148163847415884</v>
      </c>
      <c r="AB66" s="35">
        <f t="shared" si="63"/>
        <v>294.05952333782113</v>
      </c>
      <c r="AC66" s="40">
        <f t="shared" si="46"/>
        <v>4.25</v>
      </c>
      <c r="AD66" s="47">
        <f t="shared" si="46"/>
        <v>2.1435204809269854</v>
      </c>
    </row>
    <row r="67" spans="1:30">
      <c r="A67" s="33">
        <v>6</v>
      </c>
      <c r="B67" s="37">
        <v>4</v>
      </c>
      <c r="C67" s="51">
        <f t="shared" si="47"/>
        <v>2.1213203435596424</v>
      </c>
      <c r="D67" s="43">
        <f t="shared" si="48"/>
        <v>4.4999999999999991</v>
      </c>
      <c r="E67" s="37">
        <v>4</v>
      </c>
      <c r="F67" s="51">
        <f t="shared" si="49"/>
        <v>2.1213203435596424</v>
      </c>
      <c r="G67" s="34">
        <f t="shared" si="50"/>
        <v>4.4999999999999991</v>
      </c>
      <c r="H67" s="37">
        <v>4</v>
      </c>
      <c r="I67" s="51">
        <f t="shared" si="51"/>
        <v>2.1213203435596424</v>
      </c>
      <c r="J67" s="34">
        <f t="shared" si="52"/>
        <v>4.4999999999999991</v>
      </c>
      <c r="K67" s="37">
        <v>1</v>
      </c>
      <c r="L67" s="51">
        <f t="shared" si="53"/>
        <v>1.2247448713915889</v>
      </c>
      <c r="M67" s="34">
        <f t="shared" si="54"/>
        <v>1.4999999999999998</v>
      </c>
      <c r="N67" s="37">
        <v>3</v>
      </c>
      <c r="O67" s="51">
        <f t="shared" si="55"/>
        <v>1.8708286933869707</v>
      </c>
      <c r="P67" s="34">
        <f t="shared" si="56"/>
        <v>3.5</v>
      </c>
      <c r="Q67" s="37">
        <v>3</v>
      </c>
      <c r="R67" s="51">
        <f t="shared" si="57"/>
        <v>1.8708286933869707</v>
      </c>
      <c r="S67" s="34">
        <f t="shared" si="58"/>
        <v>3.5</v>
      </c>
      <c r="T67" s="38">
        <v>1</v>
      </c>
      <c r="U67" s="51">
        <f t="shared" si="59"/>
        <v>1.2247448713915889</v>
      </c>
      <c r="V67" s="34">
        <f t="shared" si="60"/>
        <v>1.4999999999999998</v>
      </c>
      <c r="W67" s="37">
        <v>4</v>
      </c>
      <c r="X67" s="51">
        <f t="shared" si="61"/>
        <v>2.1213203435596424</v>
      </c>
      <c r="Y67" s="34">
        <f t="shared" si="62"/>
        <v>4.4999999999999991</v>
      </c>
      <c r="Z67" s="45">
        <f t="shared" si="44"/>
        <v>24</v>
      </c>
      <c r="AA67" s="49">
        <f t="shared" si="45"/>
        <v>14.676428503795689</v>
      </c>
      <c r="AB67" s="35">
        <f t="shared" si="63"/>
        <v>215.39755362702658</v>
      </c>
      <c r="AC67" s="40">
        <f t="shared" si="46"/>
        <v>3</v>
      </c>
      <c r="AD67" s="47">
        <f t="shared" si="46"/>
        <v>1.8345535629744611</v>
      </c>
    </row>
    <row r="68" spans="1:30">
      <c r="A68" s="33">
        <v>7</v>
      </c>
      <c r="B68" s="37">
        <v>2</v>
      </c>
      <c r="C68" s="51">
        <f t="shared" si="47"/>
        <v>1.5811388300841898</v>
      </c>
      <c r="D68" s="43">
        <f t="shared" si="48"/>
        <v>2.5000000000000004</v>
      </c>
      <c r="E68" s="37">
        <v>3</v>
      </c>
      <c r="F68" s="51">
        <f t="shared" si="49"/>
        <v>1.8708286933869707</v>
      </c>
      <c r="G68" s="34">
        <f t="shared" si="50"/>
        <v>3.5</v>
      </c>
      <c r="H68" s="37">
        <v>4</v>
      </c>
      <c r="I68" s="51">
        <f t="shared" si="51"/>
        <v>2.1213203435596424</v>
      </c>
      <c r="J68" s="34">
        <f t="shared" si="52"/>
        <v>4.4999999999999991</v>
      </c>
      <c r="K68" s="37">
        <v>5</v>
      </c>
      <c r="L68" s="51">
        <f t="shared" si="53"/>
        <v>2.3452078799117149</v>
      </c>
      <c r="M68" s="34">
        <f t="shared" si="54"/>
        <v>5.5</v>
      </c>
      <c r="N68" s="37">
        <v>5</v>
      </c>
      <c r="O68" s="51">
        <f t="shared" si="55"/>
        <v>2.3452078799117149</v>
      </c>
      <c r="P68" s="34">
        <f t="shared" si="56"/>
        <v>5.5</v>
      </c>
      <c r="Q68" s="37">
        <v>5</v>
      </c>
      <c r="R68" s="51">
        <f t="shared" si="57"/>
        <v>2.3452078799117149</v>
      </c>
      <c r="S68" s="34">
        <f t="shared" si="58"/>
        <v>5.5</v>
      </c>
      <c r="T68" s="38">
        <v>5</v>
      </c>
      <c r="U68" s="51">
        <f t="shared" si="59"/>
        <v>2.3452078799117149</v>
      </c>
      <c r="V68" s="34">
        <f t="shared" si="60"/>
        <v>5.5</v>
      </c>
      <c r="W68" s="37">
        <v>5</v>
      </c>
      <c r="X68" s="51">
        <f t="shared" si="61"/>
        <v>2.3452078799117149</v>
      </c>
      <c r="Y68" s="34">
        <f t="shared" si="62"/>
        <v>5.5</v>
      </c>
      <c r="Z68" s="45">
        <f t="shared" si="44"/>
        <v>34</v>
      </c>
      <c r="AA68" s="49">
        <f t="shared" si="45"/>
        <v>17.29932726658938</v>
      </c>
      <c r="AB68" s="35">
        <f t="shared" si="63"/>
        <v>299.26672387656276</v>
      </c>
      <c r="AC68" s="40">
        <f t="shared" si="46"/>
        <v>4.25</v>
      </c>
      <c r="AD68" s="47">
        <f t="shared" si="46"/>
        <v>2.1624159083236725</v>
      </c>
    </row>
    <row r="69" spans="1:30">
      <c r="A69" s="33">
        <v>8</v>
      </c>
      <c r="B69" s="37">
        <v>6</v>
      </c>
      <c r="C69" s="51">
        <f t="shared" si="47"/>
        <v>2.5495097567963922</v>
      </c>
      <c r="D69" s="43">
        <f t="shared" si="48"/>
        <v>6.4999999999999991</v>
      </c>
      <c r="E69" s="37">
        <v>6</v>
      </c>
      <c r="F69" s="51">
        <f t="shared" si="49"/>
        <v>2.5495097567963922</v>
      </c>
      <c r="G69" s="34">
        <f t="shared" si="50"/>
        <v>6.4999999999999991</v>
      </c>
      <c r="H69" s="37">
        <v>5</v>
      </c>
      <c r="I69" s="51">
        <f t="shared" si="51"/>
        <v>2.3452078799117149</v>
      </c>
      <c r="J69" s="34">
        <f t="shared" si="52"/>
        <v>5.5</v>
      </c>
      <c r="K69" s="37">
        <v>4</v>
      </c>
      <c r="L69" s="51">
        <f t="shared" si="53"/>
        <v>2.1213203435596424</v>
      </c>
      <c r="M69" s="34">
        <f t="shared" si="54"/>
        <v>4.4999999999999991</v>
      </c>
      <c r="N69" s="37">
        <v>2</v>
      </c>
      <c r="O69" s="51">
        <f t="shared" si="55"/>
        <v>1.5811388300841898</v>
      </c>
      <c r="P69" s="34">
        <f t="shared" si="56"/>
        <v>2.5000000000000004</v>
      </c>
      <c r="Q69" s="37">
        <v>1</v>
      </c>
      <c r="R69" s="51">
        <f t="shared" si="57"/>
        <v>1.2247448713915889</v>
      </c>
      <c r="S69" s="34">
        <f t="shared" si="58"/>
        <v>1.4999999999999998</v>
      </c>
      <c r="T69" s="38">
        <v>3</v>
      </c>
      <c r="U69" s="51">
        <f t="shared" si="59"/>
        <v>1.8708286933869707</v>
      </c>
      <c r="V69" s="34">
        <f t="shared" si="60"/>
        <v>3.5</v>
      </c>
      <c r="W69" s="37">
        <v>5</v>
      </c>
      <c r="X69" s="51">
        <f t="shared" si="61"/>
        <v>2.3452078799117149</v>
      </c>
      <c r="Y69" s="34">
        <f t="shared" si="62"/>
        <v>5.5</v>
      </c>
      <c r="Z69" s="45">
        <f t="shared" si="44"/>
        <v>32</v>
      </c>
      <c r="AA69" s="49">
        <f t="shared" si="45"/>
        <v>16.587468011838606</v>
      </c>
      <c r="AB69" s="35">
        <f t="shared" si="63"/>
        <v>275.14409504376897</v>
      </c>
      <c r="AC69" s="40">
        <f t="shared" si="46"/>
        <v>4</v>
      </c>
      <c r="AD69" s="47">
        <f t="shared" si="46"/>
        <v>2.0734335014798257</v>
      </c>
    </row>
    <row r="70" spans="1:30">
      <c r="A70" s="33">
        <v>9</v>
      </c>
      <c r="B70" s="37">
        <v>5</v>
      </c>
      <c r="C70" s="51">
        <f t="shared" si="47"/>
        <v>2.3452078799117149</v>
      </c>
      <c r="D70" s="43">
        <f t="shared" si="48"/>
        <v>5.5</v>
      </c>
      <c r="E70" s="37">
        <v>5</v>
      </c>
      <c r="F70" s="51">
        <f t="shared" si="49"/>
        <v>2.3452078799117149</v>
      </c>
      <c r="G70" s="34">
        <f t="shared" si="50"/>
        <v>5.5</v>
      </c>
      <c r="H70" s="37">
        <v>4</v>
      </c>
      <c r="I70" s="51">
        <f t="shared" si="51"/>
        <v>2.1213203435596424</v>
      </c>
      <c r="J70" s="34">
        <f t="shared" si="52"/>
        <v>4.4999999999999991</v>
      </c>
      <c r="K70" s="37">
        <v>4</v>
      </c>
      <c r="L70" s="51">
        <f t="shared" si="53"/>
        <v>2.1213203435596424</v>
      </c>
      <c r="M70" s="34">
        <f t="shared" si="54"/>
        <v>4.4999999999999991</v>
      </c>
      <c r="N70" s="37">
        <v>4</v>
      </c>
      <c r="O70" s="51">
        <f t="shared" si="55"/>
        <v>2.1213203435596424</v>
      </c>
      <c r="P70" s="34">
        <f t="shared" si="56"/>
        <v>4.4999999999999991</v>
      </c>
      <c r="Q70" s="37">
        <v>3</v>
      </c>
      <c r="R70" s="51">
        <f t="shared" si="57"/>
        <v>1.8708286933869707</v>
      </c>
      <c r="S70" s="34">
        <f t="shared" si="58"/>
        <v>3.5</v>
      </c>
      <c r="T70" s="38">
        <v>3</v>
      </c>
      <c r="U70" s="51">
        <f t="shared" si="59"/>
        <v>1.8708286933869707</v>
      </c>
      <c r="V70" s="34">
        <f t="shared" si="60"/>
        <v>3.5</v>
      </c>
      <c r="W70" s="37">
        <v>3</v>
      </c>
      <c r="X70" s="51">
        <f t="shared" si="61"/>
        <v>1.8708286933869707</v>
      </c>
      <c r="Y70" s="34">
        <f t="shared" si="62"/>
        <v>3.5</v>
      </c>
      <c r="Z70" s="45">
        <f t="shared" si="44"/>
        <v>31</v>
      </c>
      <c r="AA70" s="49">
        <f t="shared" si="45"/>
        <v>16.66686287066327</v>
      </c>
      <c r="AB70" s="35">
        <f t="shared" si="63"/>
        <v>277.78431794949387</v>
      </c>
      <c r="AC70" s="40">
        <f t="shared" si="46"/>
        <v>3.875</v>
      </c>
      <c r="AD70" s="47">
        <f t="shared" si="46"/>
        <v>2.0833578588329087</v>
      </c>
    </row>
    <row r="71" spans="1:30">
      <c r="A71" s="33">
        <v>10</v>
      </c>
      <c r="B71" s="37">
        <v>4</v>
      </c>
      <c r="C71" s="51">
        <f t="shared" si="47"/>
        <v>2.1213203435596424</v>
      </c>
      <c r="D71" s="43">
        <f t="shared" si="48"/>
        <v>4.4999999999999991</v>
      </c>
      <c r="E71" s="37">
        <v>4</v>
      </c>
      <c r="F71" s="51">
        <f t="shared" si="49"/>
        <v>2.1213203435596424</v>
      </c>
      <c r="G71" s="34">
        <f t="shared" si="50"/>
        <v>4.4999999999999991</v>
      </c>
      <c r="H71" s="37">
        <v>4</v>
      </c>
      <c r="I71" s="51">
        <f t="shared" si="51"/>
        <v>2.1213203435596424</v>
      </c>
      <c r="J71" s="34">
        <f t="shared" si="52"/>
        <v>4.4999999999999991</v>
      </c>
      <c r="K71" s="37">
        <v>1</v>
      </c>
      <c r="L71" s="51">
        <f t="shared" si="53"/>
        <v>1.2247448713915889</v>
      </c>
      <c r="M71" s="34">
        <f t="shared" si="54"/>
        <v>1.4999999999999998</v>
      </c>
      <c r="N71" s="37">
        <v>3</v>
      </c>
      <c r="O71" s="51">
        <f t="shared" si="55"/>
        <v>1.8708286933869707</v>
      </c>
      <c r="P71" s="34">
        <f t="shared" si="56"/>
        <v>3.5</v>
      </c>
      <c r="Q71" s="37">
        <v>3</v>
      </c>
      <c r="R71" s="51">
        <f t="shared" si="57"/>
        <v>1.8708286933869707</v>
      </c>
      <c r="S71" s="34">
        <f t="shared" si="58"/>
        <v>3.5</v>
      </c>
      <c r="T71" s="38">
        <v>1</v>
      </c>
      <c r="U71" s="51">
        <f t="shared" si="59"/>
        <v>1.2247448713915889</v>
      </c>
      <c r="V71" s="34">
        <f t="shared" si="60"/>
        <v>1.4999999999999998</v>
      </c>
      <c r="W71" s="37">
        <v>4</v>
      </c>
      <c r="X71" s="51">
        <f t="shared" si="61"/>
        <v>2.1213203435596424</v>
      </c>
      <c r="Y71" s="34">
        <f t="shared" si="62"/>
        <v>4.4999999999999991</v>
      </c>
      <c r="Z71" s="45">
        <f t="shared" si="44"/>
        <v>24</v>
      </c>
      <c r="AA71" s="49">
        <f t="shared" si="45"/>
        <v>14.676428503795689</v>
      </c>
      <c r="AB71" s="35">
        <f t="shared" si="63"/>
        <v>215.39755362702658</v>
      </c>
      <c r="AC71" s="40">
        <f t="shared" si="46"/>
        <v>3</v>
      </c>
      <c r="AD71" s="47">
        <f t="shared" si="46"/>
        <v>1.8345535629744611</v>
      </c>
    </row>
    <row r="72" spans="1:30">
      <c r="A72" s="33">
        <v>11</v>
      </c>
      <c r="B72" s="37">
        <v>3</v>
      </c>
      <c r="C72" s="51">
        <f t="shared" si="47"/>
        <v>1.8708286933869707</v>
      </c>
      <c r="D72" s="43">
        <f t="shared" si="48"/>
        <v>3.5</v>
      </c>
      <c r="E72" s="37">
        <v>2</v>
      </c>
      <c r="F72" s="51">
        <f t="shared" si="49"/>
        <v>1.5811388300841898</v>
      </c>
      <c r="G72" s="34">
        <f t="shared" si="50"/>
        <v>2.5000000000000004</v>
      </c>
      <c r="H72" s="37">
        <v>6</v>
      </c>
      <c r="I72" s="51">
        <f t="shared" si="51"/>
        <v>2.5495097567963922</v>
      </c>
      <c r="J72" s="34">
        <f t="shared" si="52"/>
        <v>6.4999999999999991</v>
      </c>
      <c r="K72" s="37">
        <v>2</v>
      </c>
      <c r="L72" s="51">
        <f t="shared" si="53"/>
        <v>1.5811388300841898</v>
      </c>
      <c r="M72" s="34">
        <f t="shared" si="54"/>
        <v>2.5000000000000004</v>
      </c>
      <c r="N72" s="37">
        <v>6</v>
      </c>
      <c r="O72" s="51">
        <f t="shared" si="55"/>
        <v>2.5495097567963922</v>
      </c>
      <c r="P72" s="34">
        <f t="shared" si="56"/>
        <v>6.4999999999999991</v>
      </c>
      <c r="Q72" s="37">
        <v>6</v>
      </c>
      <c r="R72" s="51">
        <f t="shared" si="57"/>
        <v>2.5495097567963922</v>
      </c>
      <c r="S72" s="34">
        <f t="shared" si="58"/>
        <v>6.4999999999999991</v>
      </c>
      <c r="T72" s="38">
        <v>4</v>
      </c>
      <c r="U72" s="51">
        <f t="shared" si="59"/>
        <v>2.1213203435596424</v>
      </c>
      <c r="V72" s="34">
        <f t="shared" si="60"/>
        <v>4.4999999999999991</v>
      </c>
      <c r="W72" s="37">
        <v>5</v>
      </c>
      <c r="X72" s="51">
        <f t="shared" si="61"/>
        <v>2.3452078799117149</v>
      </c>
      <c r="Y72" s="34">
        <f t="shared" si="62"/>
        <v>5.5</v>
      </c>
      <c r="Z72" s="45">
        <f t="shared" si="44"/>
        <v>34</v>
      </c>
      <c r="AA72" s="49">
        <f t="shared" si="45"/>
        <v>17.148163847415884</v>
      </c>
      <c r="AB72" s="35">
        <f t="shared" si="63"/>
        <v>294.05952333782113</v>
      </c>
      <c r="AC72" s="40">
        <f t="shared" si="46"/>
        <v>4.25</v>
      </c>
      <c r="AD72" s="47">
        <f t="shared" si="46"/>
        <v>2.1435204809269854</v>
      </c>
    </row>
    <row r="73" spans="1:30">
      <c r="A73" s="33">
        <v>12</v>
      </c>
      <c r="B73" s="37">
        <v>5</v>
      </c>
      <c r="C73" s="51">
        <f t="shared" si="47"/>
        <v>2.3452078799117149</v>
      </c>
      <c r="D73" s="43">
        <f t="shared" si="48"/>
        <v>5.5</v>
      </c>
      <c r="E73" s="37">
        <v>5</v>
      </c>
      <c r="F73" s="51">
        <f t="shared" si="49"/>
        <v>2.3452078799117149</v>
      </c>
      <c r="G73" s="34">
        <f t="shared" si="50"/>
        <v>5.5</v>
      </c>
      <c r="H73" s="37">
        <v>5</v>
      </c>
      <c r="I73" s="51">
        <f t="shared" si="51"/>
        <v>2.3452078799117149</v>
      </c>
      <c r="J73" s="34">
        <f t="shared" si="52"/>
        <v>5.5</v>
      </c>
      <c r="K73" s="37">
        <v>5</v>
      </c>
      <c r="L73" s="51">
        <f t="shared" si="53"/>
        <v>2.3452078799117149</v>
      </c>
      <c r="M73" s="34">
        <f t="shared" si="54"/>
        <v>5.5</v>
      </c>
      <c r="N73" s="37">
        <v>5</v>
      </c>
      <c r="O73" s="51">
        <f t="shared" si="55"/>
        <v>2.3452078799117149</v>
      </c>
      <c r="P73" s="34">
        <f t="shared" si="56"/>
        <v>5.5</v>
      </c>
      <c r="Q73" s="37">
        <v>5</v>
      </c>
      <c r="R73" s="51">
        <f t="shared" si="57"/>
        <v>2.3452078799117149</v>
      </c>
      <c r="S73" s="34">
        <f t="shared" si="58"/>
        <v>5.5</v>
      </c>
      <c r="T73" s="38">
        <v>5</v>
      </c>
      <c r="U73" s="51">
        <f t="shared" si="59"/>
        <v>2.3452078799117149</v>
      </c>
      <c r="V73" s="34">
        <f t="shared" si="60"/>
        <v>5.5</v>
      </c>
      <c r="W73" s="37">
        <v>5</v>
      </c>
      <c r="X73" s="51">
        <f t="shared" si="61"/>
        <v>2.3452078799117149</v>
      </c>
      <c r="Y73" s="34">
        <f t="shared" si="62"/>
        <v>5.5</v>
      </c>
      <c r="Z73" s="45">
        <f t="shared" si="44"/>
        <v>40</v>
      </c>
      <c r="AA73" s="49">
        <f t="shared" si="45"/>
        <v>18.761663039293719</v>
      </c>
      <c r="AB73" s="35">
        <f t="shared" si="63"/>
        <v>352</v>
      </c>
      <c r="AC73" s="40">
        <f t="shared" si="46"/>
        <v>5</v>
      </c>
      <c r="AD73" s="47">
        <f t="shared" si="46"/>
        <v>2.3452078799117149</v>
      </c>
    </row>
    <row r="74" spans="1:30">
      <c r="A74" s="33">
        <v>13</v>
      </c>
      <c r="B74" s="37">
        <v>4</v>
      </c>
      <c r="C74" s="51">
        <f t="shared" si="47"/>
        <v>2.1213203435596424</v>
      </c>
      <c r="D74" s="43">
        <f t="shared" si="48"/>
        <v>4.4999999999999991</v>
      </c>
      <c r="E74" s="37">
        <v>5</v>
      </c>
      <c r="F74" s="51">
        <f t="shared" si="49"/>
        <v>2.3452078799117149</v>
      </c>
      <c r="G74" s="34">
        <f t="shared" si="50"/>
        <v>5.5</v>
      </c>
      <c r="H74" s="37">
        <v>6</v>
      </c>
      <c r="I74" s="51">
        <f t="shared" si="51"/>
        <v>2.5495097567963922</v>
      </c>
      <c r="J74" s="34">
        <f t="shared" si="52"/>
        <v>6.4999999999999991</v>
      </c>
      <c r="K74" s="37">
        <v>4</v>
      </c>
      <c r="L74" s="51">
        <f t="shared" si="53"/>
        <v>2.1213203435596424</v>
      </c>
      <c r="M74" s="34">
        <f t="shared" si="54"/>
        <v>4.4999999999999991</v>
      </c>
      <c r="N74" s="37">
        <v>3</v>
      </c>
      <c r="O74" s="51">
        <f t="shared" si="55"/>
        <v>1.8708286933869707</v>
      </c>
      <c r="P74" s="34">
        <f t="shared" si="56"/>
        <v>3.5</v>
      </c>
      <c r="Q74" s="37">
        <v>1</v>
      </c>
      <c r="R74" s="51">
        <f t="shared" si="57"/>
        <v>1.2247448713915889</v>
      </c>
      <c r="S74" s="34">
        <f t="shared" si="58"/>
        <v>1.4999999999999998</v>
      </c>
      <c r="T74" s="38">
        <v>2</v>
      </c>
      <c r="U74" s="51">
        <f t="shared" si="59"/>
        <v>1.5811388300841898</v>
      </c>
      <c r="V74" s="34">
        <f t="shared" si="60"/>
        <v>2.5000000000000004</v>
      </c>
      <c r="W74" s="37">
        <v>2</v>
      </c>
      <c r="X74" s="51">
        <f t="shared" si="61"/>
        <v>1.5811388300841898</v>
      </c>
      <c r="Y74" s="34">
        <f t="shared" si="62"/>
        <v>2.5000000000000004</v>
      </c>
      <c r="Z74" s="45">
        <f t="shared" si="44"/>
        <v>27</v>
      </c>
      <c r="AA74" s="49">
        <f t="shared" si="45"/>
        <v>15.39520954877433</v>
      </c>
      <c r="AB74" s="35">
        <f t="shared" si="63"/>
        <v>237.01247705067232</v>
      </c>
      <c r="AC74" s="40">
        <f t="shared" si="46"/>
        <v>3.375</v>
      </c>
      <c r="AD74" s="47">
        <f t="shared" si="46"/>
        <v>1.9244011935967913</v>
      </c>
    </row>
    <row r="75" spans="1:30">
      <c r="A75" s="33">
        <v>14</v>
      </c>
      <c r="B75" s="37">
        <v>5</v>
      </c>
      <c r="C75" s="51">
        <f t="shared" si="47"/>
        <v>2.3452078799117149</v>
      </c>
      <c r="D75" s="43">
        <f t="shared" si="48"/>
        <v>5.5</v>
      </c>
      <c r="E75" s="37">
        <v>4</v>
      </c>
      <c r="F75" s="51">
        <f t="shared" si="49"/>
        <v>2.1213203435596424</v>
      </c>
      <c r="G75" s="34">
        <f t="shared" si="50"/>
        <v>4.4999999999999991</v>
      </c>
      <c r="H75" s="37">
        <v>4</v>
      </c>
      <c r="I75" s="51">
        <f t="shared" si="51"/>
        <v>2.1213203435596424</v>
      </c>
      <c r="J75" s="34">
        <f t="shared" si="52"/>
        <v>4.4999999999999991</v>
      </c>
      <c r="K75" s="37">
        <v>4</v>
      </c>
      <c r="L75" s="51">
        <f t="shared" si="53"/>
        <v>2.1213203435596424</v>
      </c>
      <c r="M75" s="34">
        <f t="shared" si="54"/>
        <v>4.4999999999999991</v>
      </c>
      <c r="N75" s="37">
        <v>4</v>
      </c>
      <c r="O75" s="51">
        <f t="shared" si="55"/>
        <v>2.1213203435596424</v>
      </c>
      <c r="P75" s="34">
        <f t="shared" si="56"/>
        <v>4.4999999999999991</v>
      </c>
      <c r="Q75" s="37">
        <v>4</v>
      </c>
      <c r="R75" s="51">
        <f t="shared" si="57"/>
        <v>2.1213203435596424</v>
      </c>
      <c r="S75" s="34">
        <f t="shared" si="58"/>
        <v>4.4999999999999991</v>
      </c>
      <c r="T75" s="38">
        <v>4</v>
      </c>
      <c r="U75" s="51">
        <f t="shared" si="59"/>
        <v>2.1213203435596424</v>
      </c>
      <c r="V75" s="34">
        <f t="shared" si="60"/>
        <v>4.4999999999999991</v>
      </c>
      <c r="W75" s="37">
        <v>2</v>
      </c>
      <c r="X75" s="51">
        <f t="shared" si="61"/>
        <v>1.5811388300841898</v>
      </c>
      <c r="Y75" s="34">
        <f t="shared" si="62"/>
        <v>2.5000000000000004</v>
      </c>
      <c r="Z75" s="45">
        <f t="shared" si="44"/>
        <v>31</v>
      </c>
      <c r="AA75" s="49">
        <f t="shared" si="45"/>
        <v>16.654268771353756</v>
      </c>
      <c r="AB75" s="35">
        <f t="shared" si="63"/>
        <v>277.36466830848894</v>
      </c>
      <c r="AC75" s="40">
        <f t="shared" si="46"/>
        <v>3.875</v>
      </c>
      <c r="AD75" s="47">
        <f t="shared" si="46"/>
        <v>2.0817835964192195</v>
      </c>
    </row>
    <row r="76" spans="1:30">
      <c r="A76" s="33">
        <v>15</v>
      </c>
      <c r="B76" s="37">
        <v>2</v>
      </c>
      <c r="C76" s="51">
        <f t="shared" si="47"/>
        <v>1.5811388300841898</v>
      </c>
      <c r="D76" s="43">
        <f t="shared" si="48"/>
        <v>2.5000000000000004</v>
      </c>
      <c r="E76" s="37">
        <v>3</v>
      </c>
      <c r="F76" s="51">
        <f t="shared" si="49"/>
        <v>1.8708286933869707</v>
      </c>
      <c r="G76" s="34">
        <f t="shared" si="50"/>
        <v>3.5</v>
      </c>
      <c r="H76" s="37">
        <v>5</v>
      </c>
      <c r="I76" s="51">
        <f t="shared" si="51"/>
        <v>2.3452078799117149</v>
      </c>
      <c r="J76" s="34">
        <f t="shared" si="52"/>
        <v>5.5</v>
      </c>
      <c r="K76" s="37">
        <v>6</v>
      </c>
      <c r="L76" s="51">
        <f t="shared" si="53"/>
        <v>2.5495097567963922</v>
      </c>
      <c r="M76" s="34">
        <f t="shared" si="54"/>
        <v>6.4999999999999991</v>
      </c>
      <c r="N76" s="37">
        <v>3</v>
      </c>
      <c r="O76" s="51">
        <f t="shared" si="55"/>
        <v>1.8708286933869707</v>
      </c>
      <c r="P76" s="34">
        <f t="shared" si="56"/>
        <v>3.5</v>
      </c>
      <c r="Q76" s="37">
        <v>4</v>
      </c>
      <c r="R76" s="51">
        <f t="shared" si="57"/>
        <v>2.1213203435596424</v>
      </c>
      <c r="S76" s="34">
        <f t="shared" si="58"/>
        <v>4.4999999999999991</v>
      </c>
      <c r="T76" s="38">
        <v>3</v>
      </c>
      <c r="U76" s="51">
        <f t="shared" si="59"/>
        <v>1.8708286933869707</v>
      </c>
      <c r="V76" s="34">
        <f t="shared" si="60"/>
        <v>3.5</v>
      </c>
      <c r="W76" s="37">
        <v>3</v>
      </c>
      <c r="X76" s="51">
        <f t="shared" si="61"/>
        <v>1.8708286933869707</v>
      </c>
      <c r="Y76" s="34">
        <f t="shared" si="62"/>
        <v>3.5</v>
      </c>
      <c r="Z76" s="45">
        <f t="shared" si="44"/>
        <v>29</v>
      </c>
      <c r="AA76" s="49">
        <f t="shared" si="45"/>
        <v>16.080491583899821</v>
      </c>
      <c r="AB76" s="35">
        <f t="shared" si="63"/>
        <v>258.58220957987299</v>
      </c>
      <c r="AC76" s="40">
        <f t="shared" si="46"/>
        <v>3.625</v>
      </c>
      <c r="AD76" s="47">
        <f t="shared" si="46"/>
        <v>2.0100614479874777</v>
      </c>
    </row>
    <row r="77" spans="1:30">
      <c r="A77" s="33">
        <v>16</v>
      </c>
      <c r="B77" s="37">
        <v>5</v>
      </c>
      <c r="C77" s="51">
        <f t="shared" si="47"/>
        <v>2.3452078799117149</v>
      </c>
      <c r="D77" s="43">
        <f t="shared" si="48"/>
        <v>5.5</v>
      </c>
      <c r="E77" s="37">
        <v>5</v>
      </c>
      <c r="F77" s="51">
        <f t="shared" si="49"/>
        <v>2.3452078799117149</v>
      </c>
      <c r="G77" s="34">
        <f t="shared" si="50"/>
        <v>5.5</v>
      </c>
      <c r="H77" s="37">
        <v>5</v>
      </c>
      <c r="I77" s="51">
        <f t="shared" si="51"/>
        <v>2.3452078799117149</v>
      </c>
      <c r="J77" s="34">
        <f t="shared" si="52"/>
        <v>5.5</v>
      </c>
      <c r="K77" s="37">
        <v>5</v>
      </c>
      <c r="L77" s="51">
        <f t="shared" si="53"/>
        <v>2.3452078799117149</v>
      </c>
      <c r="M77" s="34">
        <f t="shared" si="54"/>
        <v>5.5</v>
      </c>
      <c r="N77" s="37">
        <v>4</v>
      </c>
      <c r="O77" s="51">
        <f t="shared" si="55"/>
        <v>2.1213203435596424</v>
      </c>
      <c r="P77" s="34">
        <f t="shared" si="56"/>
        <v>4.4999999999999991</v>
      </c>
      <c r="Q77" s="37">
        <v>4</v>
      </c>
      <c r="R77" s="51">
        <f t="shared" si="57"/>
        <v>2.1213203435596424</v>
      </c>
      <c r="S77" s="34">
        <f t="shared" si="58"/>
        <v>4.4999999999999991</v>
      </c>
      <c r="T77" s="38">
        <v>5</v>
      </c>
      <c r="U77" s="51">
        <f t="shared" si="59"/>
        <v>2.3452078799117149</v>
      </c>
      <c r="V77" s="34">
        <f t="shared" si="60"/>
        <v>5.5</v>
      </c>
      <c r="W77" s="37">
        <v>4</v>
      </c>
      <c r="X77" s="51">
        <f t="shared" si="61"/>
        <v>2.1213203435596424</v>
      </c>
      <c r="Y77" s="34">
        <f t="shared" si="62"/>
        <v>4.4999999999999991</v>
      </c>
      <c r="Z77" s="45">
        <f t="shared" si="44"/>
        <v>37</v>
      </c>
      <c r="AA77" s="49">
        <f t="shared" si="45"/>
        <v>18.090000430237502</v>
      </c>
      <c r="AB77" s="35">
        <f t="shared" si="63"/>
        <v>327.24811556599303</v>
      </c>
      <c r="AC77" s="40">
        <f t="shared" si="46"/>
        <v>4.625</v>
      </c>
      <c r="AD77" s="47">
        <f t="shared" si="46"/>
        <v>2.2612500537796878</v>
      </c>
    </row>
    <row r="78" spans="1:30">
      <c r="A78" s="33">
        <v>17</v>
      </c>
      <c r="B78" s="37">
        <v>4</v>
      </c>
      <c r="C78" s="51">
        <f t="shared" si="47"/>
        <v>2.1213203435596424</v>
      </c>
      <c r="D78" s="43">
        <f t="shared" si="48"/>
        <v>4.4999999999999991</v>
      </c>
      <c r="E78" s="37">
        <v>4</v>
      </c>
      <c r="F78" s="51">
        <f t="shared" si="49"/>
        <v>2.1213203435596424</v>
      </c>
      <c r="G78" s="34">
        <f t="shared" si="50"/>
        <v>4.4999999999999991</v>
      </c>
      <c r="H78" s="37">
        <v>4</v>
      </c>
      <c r="I78" s="51">
        <f t="shared" si="51"/>
        <v>2.1213203435596424</v>
      </c>
      <c r="J78" s="34">
        <f t="shared" si="52"/>
        <v>4.4999999999999991</v>
      </c>
      <c r="K78" s="37">
        <v>4</v>
      </c>
      <c r="L78" s="51">
        <f t="shared" si="53"/>
        <v>2.1213203435596424</v>
      </c>
      <c r="M78" s="34">
        <f t="shared" si="54"/>
        <v>4.4999999999999991</v>
      </c>
      <c r="N78" s="37">
        <v>4</v>
      </c>
      <c r="O78" s="51">
        <f t="shared" si="55"/>
        <v>2.1213203435596424</v>
      </c>
      <c r="P78" s="34">
        <f t="shared" si="56"/>
        <v>4.4999999999999991</v>
      </c>
      <c r="Q78" s="37">
        <v>4</v>
      </c>
      <c r="R78" s="51">
        <f t="shared" si="57"/>
        <v>2.1213203435596424</v>
      </c>
      <c r="S78" s="34">
        <f t="shared" si="58"/>
        <v>4.4999999999999991</v>
      </c>
      <c r="T78" s="38">
        <v>4</v>
      </c>
      <c r="U78" s="51">
        <f t="shared" si="59"/>
        <v>2.1213203435596424</v>
      </c>
      <c r="V78" s="34">
        <f t="shared" si="60"/>
        <v>4.4999999999999991</v>
      </c>
      <c r="W78" s="37">
        <v>4</v>
      </c>
      <c r="X78" s="51">
        <f t="shared" si="61"/>
        <v>2.1213203435596424</v>
      </c>
      <c r="Y78" s="34">
        <f t="shared" si="62"/>
        <v>4.4999999999999991</v>
      </c>
      <c r="Z78" s="45">
        <f t="shared" si="44"/>
        <v>32</v>
      </c>
      <c r="AA78" s="49">
        <f t="shared" si="45"/>
        <v>16.970562748477139</v>
      </c>
      <c r="AB78" s="35">
        <f t="shared" si="63"/>
        <v>287.99999999999994</v>
      </c>
      <c r="AC78" s="40">
        <f t="shared" si="46"/>
        <v>4</v>
      </c>
      <c r="AD78" s="47">
        <f t="shared" si="46"/>
        <v>2.1213203435596424</v>
      </c>
    </row>
    <row r="79" spans="1:30">
      <c r="A79" s="33">
        <v>18</v>
      </c>
      <c r="B79" s="37">
        <v>5</v>
      </c>
      <c r="C79" s="51">
        <f t="shared" si="47"/>
        <v>2.3452078799117149</v>
      </c>
      <c r="D79" s="43">
        <f t="shared" si="48"/>
        <v>5.5</v>
      </c>
      <c r="E79" s="37">
        <v>5</v>
      </c>
      <c r="F79" s="51">
        <f t="shared" si="49"/>
        <v>2.3452078799117149</v>
      </c>
      <c r="G79" s="34">
        <f t="shared" si="50"/>
        <v>5.5</v>
      </c>
      <c r="H79" s="37">
        <v>5</v>
      </c>
      <c r="I79" s="51">
        <f t="shared" si="51"/>
        <v>2.3452078799117149</v>
      </c>
      <c r="J79" s="34">
        <f t="shared" si="52"/>
        <v>5.5</v>
      </c>
      <c r="K79" s="37">
        <v>4</v>
      </c>
      <c r="L79" s="51">
        <f t="shared" si="53"/>
        <v>2.1213203435596424</v>
      </c>
      <c r="M79" s="34">
        <f t="shared" si="54"/>
        <v>4.4999999999999991</v>
      </c>
      <c r="N79" s="37">
        <v>4</v>
      </c>
      <c r="O79" s="51">
        <f t="shared" si="55"/>
        <v>2.1213203435596424</v>
      </c>
      <c r="P79" s="34">
        <f t="shared" si="56"/>
        <v>4.4999999999999991</v>
      </c>
      <c r="Q79" s="37">
        <v>3</v>
      </c>
      <c r="R79" s="51">
        <f t="shared" si="57"/>
        <v>1.8708286933869707</v>
      </c>
      <c r="S79" s="34">
        <f t="shared" si="58"/>
        <v>3.5</v>
      </c>
      <c r="T79" s="38">
        <v>3</v>
      </c>
      <c r="U79" s="51">
        <f t="shared" si="59"/>
        <v>1.8708286933869707</v>
      </c>
      <c r="V79" s="34">
        <f t="shared" si="60"/>
        <v>3.5</v>
      </c>
      <c r="W79" s="37">
        <v>3</v>
      </c>
      <c r="X79" s="51">
        <f t="shared" si="61"/>
        <v>1.8708286933869707</v>
      </c>
      <c r="Y79" s="34">
        <f t="shared" si="62"/>
        <v>3.5</v>
      </c>
      <c r="Z79" s="45">
        <f t="shared" si="44"/>
        <v>32</v>
      </c>
      <c r="AA79" s="49">
        <f t="shared" si="45"/>
        <v>16.890750407015339</v>
      </c>
      <c r="AB79" s="35">
        <f t="shared" si="63"/>
        <v>285.29744931208887</v>
      </c>
      <c r="AC79" s="40">
        <f t="shared" si="46"/>
        <v>4</v>
      </c>
      <c r="AD79" s="47">
        <f t="shared" si="46"/>
        <v>2.1113438008769174</v>
      </c>
    </row>
    <row r="80" spans="1:30">
      <c r="A80" s="33">
        <v>19</v>
      </c>
      <c r="B80" s="37">
        <v>2</v>
      </c>
      <c r="C80" s="51">
        <f t="shared" si="47"/>
        <v>1.5811388300841898</v>
      </c>
      <c r="D80" s="43">
        <f t="shared" si="48"/>
        <v>2.5000000000000004</v>
      </c>
      <c r="E80" s="37">
        <v>4</v>
      </c>
      <c r="F80" s="51">
        <f t="shared" si="49"/>
        <v>2.1213203435596424</v>
      </c>
      <c r="G80" s="34">
        <f t="shared" si="50"/>
        <v>4.4999999999999991</v>
      </c>
      <c r="H80" s="37">
        <v>4</v>
      </c>
      <c r="I80" s="51">
        <f t="shared" si="51"/>
        <v>2.1213203435596424</v>
      </c>
      <c r="J80" s="34">
        <f t="shared" si="52"/>
        <v>4.4999999999999991</v>
      </c>
      <c r="K80" s="37">
        <v>5</v>
      </c>
      <c r="L80" s="51">
        <f t="shared" si="53"/>
        <v>2.3452078799117149</v>
      </c>
      <c r="M80" s="34">
        <f t="shared" si="54"/>
        <v>5.5</v>
      </c>
      <c r="N80" s="37">
        <v>3</v>
      </c>
      <c r="O80" s="51">
        <f t="shared" si="55"/>
        <v>1.8708286933869707</v>
      </c>
      <c r="P80" s="34">
        <f t="shared" si="56"/>
        <v>3.5</v>
      </c>
      <c r="Q80" s="37">
        <v>5</v>
      </c>
      <c r="R80" s="51">
        <f t="shared" si="57"/>
        <v>2.3452078799117149</v>
      </c>
      <c r="S80" s="34">
        <f t="shared" si="58"/>
        <v>5.5</v>
      </c>
      <c r="T80" s="38">
        <v>3</v>
      </c>
      <c r="U80" s="51">
        <f t="shared" si="59"/>
        <v>1.8708286933869707</v>
      </c>
      <c r="V80" s="34">
        <f t="shared" si="60"/>
        <v>3.5</v>
      </c>
      <c r="W80" s="37">
        <v>4</v>
      </c>
      <c r="X80" s="51">
        <f t="shared" si="61"/>
        <v>2.1213203435596424</v>
      </c>
      <c r="Y80" s="34">
        <f t="shared" si="62"/>
        <v>4.4999999999999991</v>
      </c>
      <c r="Z80" s="45">
        <f t="shared" si="44"/>
        <v>30</v>
      </c>
      <c r="AA80" s="49">
        <f t="shared" si="45"/>
        <v>16.37717300736049</v>
      </c>
      <c r="AB80" s="35">
        <f t="shared" si="63"/>
        <v>268.21179571301701</v>
      </c>
      <c r="AC80" s="40">
        <f t="shared" si="46"/>
        <v>3.75</v>
      </c>
      <c r="AD80" s="47">
        <f t="shared" si="46"/>
        <v>2.0471466259200612</v>
      </c>
    </row>
    <row r="81" spans="1:30">
      <c r="A81" s="33">
        <v>20</v>
      </c>
      <c r="B81" s="37">
        <v>4</v>
      </c>
      <c r="C81" s="51">
        <f t="shared" si="47"/>
        <v>2.1213203435596424</v>
      </c>
      <c r="D81" s="43">
        <f t="shared" si="48"/>
        <v>4.4999999999999991</v>
      </c>
      <c r="E81" s="37">
        <v>5</v>
      </c>
      <c r="F81" s="51">
        <f t="shared" si="49"/>
        <v>2.3452078799117149</v>
      </c>
      <c r="G81" s="34">
        <f t="shared" si="50"/>
        <v>5.5</v>
      </c>
      <c r="H81" s="37">
        <v>3</v>
      </c>
      <c r="I81" s="51">
        <f t="shared" si="51"/>
        <v>1.8708286933869707</v>
      </c>
      <c r="J81" s="34">
        <f t="shared" si="52"/>
        <v>3.5</v>
      </c>
      <c r="K81" s="37">
        <v>4</v>
      </c>
      <c r="L81" s="51">
        <f t="shared" si="53"/>
        <v>2.1213203435596424</v>
      </c>
      <c r="M81" s="34">
        <f t="shared" si="54"/>
        <v>4.4999999999999991</v>
      </c>
      <c r="N81" s="37">
        <v>3</v>
      </c>
      <c r="O81" s="51">
        <f t="shared" si="55"/>
        <v>1.8708286933869707</v>
      </c>
      <c r="P81" s="34">
        <f t="shared" si="56"/>
        <v>3.5</v>
      </c>
      <c r="Q81" s="37">
        <v>4</v>
      </c>
      <c r="R81" s="51">
        <f t="shared" si="57"/>
        <v>2.1213203435596424</v>
      </c>
      <c r="S81" s="34">
        <f t="shared" si="58"/>
        <v>4.4999999999999991</v>
      </c>
      <c r="T81" s="38">
        <v>2</v>
      </c>
      <c r="U81" s="51">
        <f t="shared" si="59"/>
        <v>1.5811388300841898</v>
      </c>
      <c r="V81" s="34">
        <f t="shared" si="60"/>
        <v>2.5000000000000004</v>
      </c>
      <c r="W81" s="37">
        <v>2</v>
      </c>
      <c r="X81" s="51">
        <f t="shared" si="61"/>
        <v>1.5811388300841898</v>
      </c>
      <c r="Y81" s="34">
        <f t="shared" si="62"/>
        <v>2.5000000000000004</v>
      </c>
      <c r="Z81" s="45">
        <f t="shared" si="44"/>
        <v>27</v>
      </c>
      <c r="AA81" s="49">
        <f t="shared" si="45"/>
        <v>15.61310395753296</v>
      </c>
      <c r="AB81" s="35">
        <f t="shared" si="63"/>
        <v>243.76901518873137</v>
      </c>
      <c r="AC81" s="40">
        <f t="shared" si="46"/>
        <v>3.375</v>
      </c>
      <c r="AD81" s="47">
        <f t="shared" si="46"/>
        <v>1.95163799469162</v>
      </c>
    </row>
    <row r="82" spans="1:30">
      <c r="A82" s="52" t="s">
        <v>23</v>
      </c>
      <c r="B82" s="52">
        <f>SUM(B62:B81)</f>
        <v>81</v>
      </c>
      <c r="C82" s="52">
        <f t="shared" ref="C82:AD82" si="64">SUM(C62:C81)</f>
        <v>42.300281198122406</v>
      </c>
      <c r="D82" s="52">
        <f t="shared" si="64"/>
        <v>91</v>
      </c>
      <c r="E82" s="52">
        <f t="shared" si="64"/>
        <v>85</v>
      </c>
      <c r="F82" s="52">
        <f t="shared" si="64"/>
        <v>43.288237784301998</v>
      </c>
      <c r="G82" s="52">
        <f t="shared" si="64"/>
        <v>95</v>
      </c>
      <c r="H82" s="52">
        <f t="shared" si="64"/>
        <v>95</v>
      </c>
      <c r="I82" s="52">
        <f t="shared" si="64"/>
        <v>45.660187505316358</v>
      </c>
      <c r="J82" s="52">
        <f t="shared" si="64"/>
        <v>105</v>
      </c>
      <c r="K82" s="52">
        <f t="shared" si="64"/>
        <v>79</v>
      </c>
      <c r="L82" s="52">
        <f t="shared" si="64"/>
        <v>41.5482950676071</v>
      </c>
      <c r="M82" s="52">
        <f t="shared" si="64"/>
        <v>89</v>
      </c>
      <c r="N82" s="52">
        <f t="shared" si="64"/>
        <v>79</v>
      </c>
      <c r="O82" s="52">
        <f t="shared" si="64"/>
        <v>41.838523005102502</v>
      </c>
      <c r="P82" s="52">
        <f t="shared" si="64"/>
        <v>89</v>
      </c>
      <c r="Q82" s="52">
        <f t="shared" si="64"/>
        <v>76</v>
      </c>
      <c r="R82" s="52">
        <f t="shared" si="64"/>
        <v>40.664340588943872</v>
      </c>
      <c r="S82" s="52">
        <f t="shared" si="64"/>
        <v>86</v>
      </c>
      <c r="T82" s="52">
        <f t="shared" si="64"/>
        <v>66</v>
      </c>
      <c r="U82" s="52">
        <f t="shared" si="64"/>
        <v>38.272805208462117</v>
      </c>
      <c r="V82" s="52">
        <f t="shared" si="64"/>
        <v>76</v>
      </c>
      <c r="W82" s="52">
        <f t="shared" si="64"/>
        <v>75</v>
      </c>
      <c r="X82" s="52">
        <f t="shared" si="64"/>
        <v>40.830926971064869</v>
      </c>
      <c r="Y82" s="52">
        <f t="shared" si="64"/>
        <v>85</v>
      </c>
      <c r="Z82" s="52">
        <f t="shared" si="64"/>
        <v>636</v>
      </c>
      <c r="AA82" s="52">
        <f t="shared" si="64"/>
        <v>334.40359732892119</v>
      </c>
      <c r="AB82" s="52">
        <f t="shared" si="64"/>
        <v>5624.3314348784843</v>
      </c>
      <c r="AC82" s="52">
        <f t="shared" si="64"/>
        <v>79.5</v>
      </c>
      <c r="AD82" s="52">
        <f t="shared" si="64"/>
        <v>41.800449666115149</v>
      </c>
    </row>
    <row r="83" spans="1:30">
      <c r="A83" s="53" t="s">
        <v>29</v>
      </c>
      <c r="B83" s="54">
        <f>AVERAGE(B62:B81)</f>
        <v>4.05</v>
      </c>
      <c r="C83" s="54">
        <f t="shared" ref="C83:AD83" si="65">AVERAGE(C62:C81)</f>
        <v>2.1150140599061205</v>
      </c>
      <c r="D83" s="54">
        <f t="shared" si="65"/>
        <v>4.55</v>
      </c>
      <c r="E83" s="54">
        <f t="shared" si="65"/>
        <v>4.25</v>
      </c>
      <c r="F83" s="54">
        <f t="shared" si="65"/>
        <v>2.1644118892151001</v>
      </c>
      <c r="G83" s="54">
        <f t="shared" si="65"/>
        <v>4.75</v>
      </c>
      <c r="H83" s="54">
        <f t="shared" si="65"/>
        <v>4.75</v>
      </c>
      <c r="I83" s="54">
        <f t="shared" si="65"/>
        <v>2.2830093752658178</v>
      </c>
      <c r="J83" s="54">
        <f t="shared" si="65"/>
        <v>5.25</v>
      </c>
      <c r="K83" s="54">
        <f t="shared" si="65"/>
        <v>3.95</v>
      </c>
      <c r="L83" s="54">
        <f t="shared" si="65"/>
        <v>2.0774147533803551</v>
      </c>
      <c r="M83" s="54">
        <f t="shared" si="65"/>
        <v>4.45</v>
      </c>
      <c r="N83" s="54">
        <f t="shared" si="65"/>
        <v>3.95</v>
      </c>
      <c r="O83" s="54">
        <f t="shared" si="65"/>
        <v>2.0919261502551252</v>
      </c>
      <c r="P83" s="54">
        <f t="shared" si="65"/>
        <v>4.45</v>
      </c>
      <c r="Q83" s="54">
        <f t="shared" si="65"/>
        <v>3.8</v>
      </c>
      <c r="R83" s="54">
        <f t="shared" si="65"/>
        <v>2.0332170294471936</v>
      </c>
      <c r="S83" s="54">
        <f t="shared" si="65"/>
        <v>4.3</v>
      </c>
      <c r="T83" s="54">
        <f t="shared" si="65"/>
        <v>3.3</v>
      </c>
      <c r="U83" s="54">
        <f t="shared" si="65"/>
        <v>1.9136402604231058</v>
      </c>
      <c r="V83" s="54">
        <f t="shared" si="65"/>
        <v>3.8</v>
      </c>
      <c r="W83" s="54">
        <f t="shared" si="65"/>
        <v>3.75</v>
      </c>
      <c r="X83" s="54">
        <f t="shared" si="65"/>
        <v>2.0415463485532435</v>
      </c>
      <c r="Y83" s="54">
        <f t="shared" si="65"/>
        <v>4.25</v>
      </c>
      <c r="Z83" s="54">
        <f t="shared" si="65"/>
        <v>31.8</v>
      </c>
      <c r="AA83" s="54">
        <f t="shared" si="65"/>
        <v>16.72017986644606</v>
      </c>
      <c r="AB83" s="54">
        <f t="shared" si="65"/>
        <v>281.21657174392419</v>
      </c>
      <c r="AC83" s="54">
        <f t="shared" si="65"/>
        <v>3.9750000000000001</v>
      </c>
      <c r="AD83" s="54">
        <f t="shared" si="65"/>
        <v>2.0900224833057575</v>
      </c>
    </row>
    <row r="86" spans="1:30" ht="15.75">
      <c r="A86" s="144" t="s">
        <v>43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00"/>
    </row>
    <row r="87" spans="1:30" ht="15.75">
      <c r="A87" s="145" t="s">
        <v>44</v>
      </c>
      <c r="B87" s="146"/>
      <c r="C87" s="149" t="s">
        <v>45</v>
      </c>
      <c r="D87" s="149"/>
      <c r="E87" s="149"/>
      <c r="F87" s="149"/>
      <c r="G87" s="149"/>
      <c r="H87" s="149"/>
      <c r="I87" s="149"/>
      <c r="J87" s="120"/>
      <c r="K87" s="150" t="s">
        <v>46</v>
      </c>
    </row>
    <row r="88" spans="1:30">
      <c r="A88" s="147"/>
      <c r="B88" s="148"/>
      <c r="C88" s="56" t="s">
        <v>15</v>
      </c>
      <c r="D88" s="101" t="s">
        <v>17</v>
      </c>
      <c r="E88" s="101" t="s">
        <v>11</v>
      </c>
      <c r="F88" s="101" t="s">
        <v>13</v>
      </c>
      <c r="G88" s="101" t="s">
        <v>18</v>
      </c>
      <c r="H88" s="101" t="s">
        <v>10</v>
      </c>
      <c r="I88" s="101" t="s">
        <v>14</v>
      </c>
      <c r="J88" s="101" t="s">
        <v>16</v>
      </c>
      <c r="K88" s="151"/>
    </row>
    <row r="89" spans="1:30" ht="15.75">
      <c r="A89" s="153">
        <v>1</v>
      </c>
      <c r="B89" s="154"/>
      <c r="C89" s="58">
        <f>B27</f>
        <v>4.05</v>
      </c>
      <c r="D89" s="58">
        <f>E27</f>
        <v>4.2</v>
      </c>
      <c r="E89" s="58">
        <f>H27</f>
        <v>4.25</v>
      </c>
      <c r="F89" s="58">
        <f>K27</f>
        <v>4.25</v>
      </c>
      <c r="G89" s="58">
        <f>N27</f>
        <v>4</v>
      </c>
      <c r="H89" s="58">
        <f>Q27</f>
        <v>3.95</v>
      </c>
      <c r="I89" s="58">
        <f>T27</f>
        <v>3.75</v>
      </c>
      <c r="J89" s="58">
        <f>W27</f>
        <v>3.8</v>
      </c>
      <c r="K89" s="58">
        <f>SUM(C89:J89)</f>
        <v>32.25</v>
      </c>
    </row>
    <row r="90" spans="1:30" ht="15.75">
      <c r="A90" s="152">
        <v>2</v>
      </c>
      <c r="B90" s="152"/>
      <c r="C90" s="58">
        <f>B55</f>
        <v>3.9</v>
      </c>
      <c r="D90" s="58">
        <f>E55</f>
        <v>4.4000000000000004</v>
      </c>
      <c r="E90" s="58">
        <f>H55</f>
        <v>4.3</v>
      </c>
      <c r="F90" s="58">
        <f>K55</f>
        <v>4.25</v>
      </c>
      <c r="G90" s="58">
        <f>N55</f>
        <v>3.25</v>
      </c>
      <c r="H90" s="58">
        <f>Q55</f>
        <v>3.4</v>
      </c>
      <c r="I90" s="58">
        <f>T55</f>
        <v>2.85</v>
      </c>
      <c r="J90" s="58">
        <f>W55</f>
        <v>3.65</v>
      </c>
      <c r="K90" s="58">
        <f>SUM(C90:J90)</f>
        <v>30</v>
      </c>
    </row>
    <row r="91" spans="1:30" ht="15.75">
      <c r="A91" s="152">
        <v>3</v>
      </c>
      <c r="B91" s="152"/>
      <c r="C91" s="58">
        <f>B83</f>
        <v>4.05</v>
      </c>
      <c r="D91" s="58">
        <f>E83</f>
        <v>4.25</v>
      </c>
      <c r="E91" s="58">
        <f>H83</f>
        <v>4.75</v>
      </c>
      <c r="F91" s="58">
        <f>K83</f>
        <v>3.95</v>
      </c>
      <c r="G91" s="58">
        <f>N83</f>
        <v>3.95</v>
      </c>
      <c r="H91" s="58">
        <f>Q83</f>
        <v>3.8</v>
      </c>
      <c r="I91" s="58">
        <f>T83</f>
        <v>3.3</v>
      </c>
      <c r="J91" s="58">
        <f>W83</f>
        <v>3.75</v>
      </c>
      <c r="K91" s="58">
        <f>SUM(C91:J91)</f>
        <v>31.8</v>
      </c>
    </row>
    <row r="92" spans="1:30" ht="15.75">
      <c r="A92" s="155" t="s">
        <v>47</v>
      </c>
      <c r="B92" s="156"/>
      <c r="C92" s="59">
        <f>SUM(C89:C91)</f>
        <v>12</v>
      </c>
      <c r="D92" s="59">
        <f t="shared" ref="D92:K92" si="66">SUM(D89:D91)</f>
        <v>12.850000000000001</v>
      </c>
      <c r="E92" s="59">
        <f t="shared" si="66"/>
        <v>13.3</v>
      </c>
      <c r="F92" s="59">
        <f t="shared" si="66"/>
        <v>12.45</v>
      </c>
      <c r="G92" s="59">
        <f t="shared" si="66"/>
        <v>11.2</v>
      </c>
      <c r="H92" s="59">
        <f t="shared" si="66"/>
        <v>11.149999999999999</v>
      </c>
      <c r="I92" s="59">
        <f t="shared" si="66"/>
        <v>9.8999999999999986</v>
      </c>
      <c r="J92" s="59">
        <f t="shared" si="66"/>
        <v>11.2</v>
      </c>
      <c r="K92" s="59">
        <f t="shared" si="66"/>
        <v>94.05</v>
      </c>
    </row>
    <row r="93" spans="1:30" ht="15.75">
      <c r="A93" s="157" t="s">
        <v>29</v>
      </c>
      <c r="B93" s="157"/>
      <c r="C93" s="59">
        <f>AVERAGE(C89:C91)</f>
        <v>4</v>
      </c>
      <c r="D93" s="59">
        <f t="shared" ref="D93:K93" si="67">AVERAGE(D89:D91)</f>
        <v>4.2833333333333341</v>
      </c>
      <c r="E93" s="59">
        <f t="shared" si="67"/>
        <v>4.4333333333333336</v>
      </c>
      <c r="F93" s="59">
        <f t="shared" si="67"/>
        <v>4.1499999999999995</v>
      </c>
      <c r="G93" s="59">
        <f t="shared" si="67"/>
        <v>3.7333333333333329</v>
      </c>
      <c r="H93" s="59">
        <f t="shared" si="67"/>
        <v>3.7166666666666663</v>
      </c>
      <c r="I93" s="59">
        <f t="shared" si="67"/>
        <v>3.2999999999999994</v>
      </c>
      <c r="J93" s="59">
        <f t="shared" si="67"/>
        <v>3.7333333333333329</v>
      </c>
      <c r="K93" s="59">
        <f t="shared" si="67"/>
        <v>31.349999999999998</v>
      </c>
    </row>
    <row r="95" spans="1:30" ht="15.75">
      <c r="A95" s="144" t="s">
        <v>48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00"/>
    </row>
    <row r="96" spans="1:30" ht="15.75">
      <c r="A96" s="145" t="s">
        <v>44</v>
      </c>
      <c r="B96" s="146"/>
      <c r="C96" s="149" t="s">
        <v>45</v>
      </c>
      <c r="D96" s="149"/>
      <c r="E96" s="149"/>
      <c r="F96" s="149"/>
      <c r="G96" s="149"/>
      <c r="H96" s="149"/>
      <c r="I96" s="149"/>
      <c r="J96" s="120"/>
      <c r="K96" s="150" t="s">
        <v>46</v>
      </c>
    </row>
    <row r="97" spans="1:14">
      <c r="A97" s="147"/>
      <c r="B97" s="148"/>
      <c r="C97" s="56" t="s">
        <v>15</v>
      </c>
      <c r="D97" s="101" t="s">
        <v>17</v>
      </c>
      <c r="E97" s="101" t="s">
        <v>11</v>
      </c>
      <c r="F97" s="101" t="s">
        <v>13</v>
      </c>
      <c r="G97" s="101" t="s">
        <v>18</v>
      </c>
      <c r="H97" s="101" t="s">
        <v>10</v>
      </c>
      <c r="I97" s="101" t="s">
        <v>14</v>
      </c>
      <c r="J97" s="101" t="s">
        <v>16</v>
      </c>
      <c r="K97" s="151"/>
      <c r="M97" s="63" t="s">
        <v>49</v>
      </c>
      <c r="N97">
        <v>8</v>
      </c>
    </row>
    <row r="98" spans="1:14" ht="15.75">
      <c r="A98" s="153">
        <v>1</v>
      </c>
      <c r="B98" s="154"/>
      <c r="C98" s="58">
        <f>C27</f>
        <v>2.119283459227026</v>
      </c>
      <c r="D98" s="58">
        <f>F27</f>
        <v>2.1574869117184017</v>
      </c>
      <c r="E98" s="58">
        <f>I27</f>
        <v>2.1690335559634319</v>
      </c>
      <c r="F98" s="58">
        <f>L27</f>
        <v>2.1690322112536644</v>
      </c>
      <c r="G98" s="58">
        <f>O27</f>
        <v>2.1015101944241166</v>
      </c>
      <c r="H98" s="58">
        <f>R27</f>
        <v>2.0869806128370221</v>
      </c>
      <c r="I98" s="58">
        <f>U27</f>
        <v>2.0428314658223172</v>
      </c>
      <c r="J98" s="58">
        <f>X27</f>
        <v>2.0517614423974768</v>
      </c>
      <c r="K98" s="58">
        <f>SUM(C98:J98)</f>
        <v>16.897919853643458</v>
      </c>
      <c r="M98" s="66" t="s">
        <v>50</v>
      </c>
      <c r="N98">
        <v>3</v>
      </c>
    </row>
    <row r="99" spans="1:14" ht="15.75">
      <c r="A99" s="152">
        <v>2</v>
      </c>
      <c r="B99" s="152"/>
      <c r="C99" s="58">
        <f>C55</f>
        <v>2.0748520414680049</v>
      </c>
      <c r="D99" s="58">
        <f>F55</f>
        <v>2.2026166864162424</v>
      </c>
      <c r="E99" s="58">
        <f>I55</f>
        <v>2.1812072157544047</v>
      </c>
      <c r="F99" s="58">
        <f>L55</f>
        <v>2.1482233980609378</v>
      </c>
      <c r="G99" s="58">
        <f>O55</f>
        <v>1.9226019739141624</v>
      </c>
      <c r="H99" s="58">
        <f>R55</f>
        <v>1.9343749376975121</v>
      </c>
      <c r="I99" s="58">
        <f>U55</f>
        <v>1.7976546088359915</v>
      </c>
      <c r="J99" s="58">
        <f>X55</f>
        <v>2.0168481062536361</v>
      </c>
      <c r="K99" s="58">
        <f>SUM(C99:J99)</f>
        <v>16.278378968400894</v>
      </c>
      <c r="M99" t="s">
        <v>51</v>
      </c>
      <c r="N99">
        <f>(N97*N98)</f>
        <v>24</v>
      </c>
    </row>
    <row r="100" spans="1:14" ht="15.75">
      <c r="A100" s="152">
        <v>3</v>
      </c>
      <c r="B100" s="152"/>
      <c r="C100" s="58">
        <f>C83</f>
        <v>2.1150140599061205</v>
      </c>
      <c r="D100" s="58">
        <f>F83</f>
        <v>2.1644118892151001</v>
      </c>
      <c r="E100" s="58">
        <f>I83</f>
        <v>2.2830093752658178</v>
      </c>
      <c r="F100" s="58">
        <f>L83</f>
        <v>2.0774147533803551</v>
      </c>
      <c r="G100" s="58">
        <f>O83</f>
        <v>2.0919261502551252</v>
      </c>
      <c r="H100" s="58">
        <f>R83</f>
        <v>2.0332170294471936</v>
      </c>
      <c r="I100" s="58">
        <f>U83</f>
        <v>1.9136402604231058</v>
      </c>
      <c r="J100" s="58">
        <f>X83</f>
        <v>2.0415463485532435</v>
      </c>
      <c r="K100" s="58">
        <f>SUM(C100:J100)</f>
        <v>16.72017986644606</v>
      </c>
    </row>
    <row r="101" spans="1:14" ht="15.75">
      <c r="A101" s="155" t="s">
        <v>47</v>
      </c>
      <c r="B101" s="156"/>
      <c r="C101" s="59">
        <f>SUM(C98:C100)</f>
        <v>6.3091495606011518</v>
      </c>
      <c r="D101" s="59">
        <f t="shared" ref="D101:K101" si="68">SUM(D98:D100)</f>
        <v>6.5245154873497446</v>
      </c>
      <c r="E101" s="59">
        <f t="shared" si="68"/>
        <v>6.633250146983654</v>
      </c>
      <c r="F101" s="59">
        <f t="shared" si="68"/>
        <v>6.3946703626949564</v>
      </c>
      <c r="G101" s="59">
        <f t="shared" si="68"/>
        <v>6.1160383185934037</v>
      </c>
      <c r="H101" s="59">
        <f t="shared" si="68"/>
        <v>6.0545725799817278</v>
      </c>
      <c r="I101" s="59">
        <f t="shared" si="68"/>
        <v>5.7541263350814145</v>
      </c>
      <c r="J101" s="59">
        <f t="shared" si="68"/>
        <v>6.1101558972043559</v>
      </c>
      <c r="K101" s="59">
        <f t="shared" si="68"/>
        <v>49.896478688490411</v>
      </c>
    </row>
    <row r="102" spans="1:14" ht="15.75">
      <c r="A102" s="157" t="s">
        <v>29</v>
      </c>
      <c r="B102" s="157"/>
      <c r="C102" s="59">
        <f>AVERAGE(C98:C100)</f>
        <v>2.1030498535337174</v>
      </c>
      <c r="D102" s="59">
        <f t="shared" ref="D102:K102" si="69">AVERAGE(D98:D100)</f>
        <v>2.1748384957832481</v>
      </c>
      <c r="E102" s="59">
        <f t="shared" si="69"/>
        <v>2.2110833823278848</v>
      </c>
      <c r="F102" s="59">
        <f t="shared" si="69"/>
        <v>2.1315567875649855</v>
      </c>
      <c r="G102" s="59">
        <f t="shared" si="69"/>
        <v>2.0386794395311347</v>
      </c>
      <c r="H102" s="59">
        <f t="shared" si="69"/>
        <v>2.0181908599939091</v>
      </c>
      <c r="I102" s="59">
        <f t="shared" si="69"/>
        <v>1.9180421116938049</v>
      </c>
      <c r="J102" s="59">
        <f t="shared" si="69"/>
        <v>2.0367186324014521</v>
      </c>
      <c r="K102" s="59">
        <f t="shared" si="69"/>
        <v>16.632159562830136</v>
      </c>
    </row>
    <row r="105" spans="1:14" ht="15.75">
      <c r="A105" s="64" t="s">
        <v>52</v>
      </c>
      <c r="B105" s="107">
        <f>(K101^2)/N99</f>
        <v>103.73577439629075</v>
      </c>
    </row>
    <row r="106" spans="1:14" ht="15.75">
      <c r="A106" s="64" t="s">
        <v>53</v>
      </c>
      <c r="B106" s="107">
        <f>((C98)^2+(D98)^2+(E98)^2+(F98)^2+(G98)^2+(H98)^2+(I98)^2+(J98)^2+(C99)^2+(D99)^2+(E99)^2+(F99)^2+(G99)^2+(H99)^2+(I99)^2+(J99)^2+(C100)^2+(D100)^2+(E100)^2+(F100)^2+(G100)^2+(H100)^2+(I100)^2+(J100)^2)-B105</f>
        <v>0.26677093354551573</v>
      </c>
    </row>
    <row r="107" spans="1:14" ht="15.75">
      <c r="A107" s="64" t="s">
        <v>54</v>
      </c>
      <c r="B107" s="107">
        <f>(((K98)^2+(K99)^2+(K100)^2)/N97)-B105</f>
        <v>2.5442101877061418E-2</v>
      </c>
    </row>
    <row r="108" spans="1:14" ht="15.75">
      <c r="A108" s="64" t="s">
        <v>55</v>
      </c>
      <c r="B108" s="107">
        <f>(((C101)^2+(D101)^2+(E101)^2+(F101)^2+(G101)^2+(H101)^2+(I101)^2+(J101)^2)/N98)-B105</f>
        <v>0.18897090093470581</v>
      </c>
    </row>
    <row r="109" spans="1:14" ht="15.75">
      <c r="A109" s="64" t="s">
        <v>56</v>
      </c>
      <c r="B109" s="107">
        <v>5.2999999999999999E-2</v>
      </c>
      <c r="C109" s="65"/>
    </row>
    <row r="111" spans="1:14" ht="15.75">
      <c r="A111" s="67" t="s">
        <v>57</v>
      </c>
      <c r="B111" s="68"/>
      <c r="C111" s="67"/>
      <c r="D111" s="67"/>
      <c r="E111" s="67"/>
      <c r="F111" s="67"/>
    </row>
    <row r="112" spans="1:14">
      <c r="A112" s="158" t="s">
        <v>58</v>
      </c>
      <c r="B112" s="158" t="s">
        <v>59</v>
      </c>
      <c r="C112" s="159" t="s">
        <v>60</v>
      </c>
      <c r="D112" s="159" t="s">
        <v>61</v>
      </c>
      <c r="E112" s="162" t="s">
        <v>62</v>
      </c>
      <c r="F112" s="163" t="s">
        <v>63</v>
      </c>
    </row>
    <row r="113" spans="1:21">
      <c r="A113" s="158"/>
      <c r="B113" s="158"/>
      <c r="C113" s="159"/>
      <c r="D113" s="159"/>
      <c r="E113" s="162"/>
      <c r="F113" s="164"/>
    </row>
    <row r="114" spans="1:21" ht="15.75">
      <c r="A114" s="69" t="s">
        <v>64</v>
      </c>
      <c r="B114" s="69">
        <f>N98-1</f>
        <v>2</v>
      </c>
      <c r="C114" s="105">
        <f>B107</f>
        <v>2.5442101877061418E-2</v>
      </c>
      <c r="D114" s="105">
        <f>(C114/B114)</f>
        <v>1.2721050938530709E-2</v>
      </c>
      <c r="E114" s="114">
        <f>D114/D116</f>
        <v>3.3602776064043383</v>
      </c>
      <c r="F114" s="72">
        <v>3.47</v>
      </c>
    </row>
    <row r="115" spans="1:21" ht="15.75">
      <c r="A115" s="69" t="s">
        <v>65</v>
      </c>
      <c r="B115" s="70">
        <f>N97-1</f>
        <v>7</v>
      </c>
      <c r="C115" s="106">
        <f>B108</f>
        <v>0.18897090093470581</v>
      </c>
      <c r="D115" s="105">
        <f>(C115/B115)</f>
        <v>2.6995842990672259E-2</v>
      </c>
      <c r="E115" s="115">
        <f>D115/D116</f>
        <v>7.1309773937624836</v>
      </c>
      <c r="F115" s="73">
        <v>2.76</v>
      </c>
    </row>
    <row r="116" spans="1:21" ht="15.75">
      <c r="A116" s="70" t="s">
        <v>66</v>
      </c>
      <c r="B116" s="70">
        <f>B114*B115</f>
        <v>14</v>
      </c>
      <c r="C116" s="106">
        <f>B109</f>
        <v>5.2999999999999999E-2</v>
      </c>
      <c r="D116" s="105">
        <f>(C116/B116)</f>
        <v>3.7857142857142855E-3</v>
      </c>
      <c r="E116" s="76"/>
      <c r="F116" s="76"/>
    </row>
    <row r="117" spans="1:21" ht="15.75">
      <c r="A117" s="70" t="s">
        <v>67</v>
      </c>
      <c r="B117" s="70">
        <f>SUM(B114:B116)</f>
        <v>23</v>
      </c>
      <c r="C117" s="106">
        <f>B106</f>
        <v>0.26677093354551573</v>
      </c>
      <c r="D117" s="71"/>
      <c r="E117" s="71"/>
      <c r="F117" s="71"/>
    </row>
    <row r="119" spans="1:21" ht="15.75">
      <c r="A119" s="78" t="s">
        <v>68</v>
      </c>
      <c r="B119" s="107">
        <f>(D116/N98)^0.5</f>
        <v>3.5523298860110977E-2</v>
      </c>
    </row>
    <row r="121" spans="1:21">
      <c r="A121" s="79" t="s">
        <v>69</v>
      </c>
      <c r="B121" s="79"/>
      <c r="C121" s="80"/>
      <c r="D121" s="81"/>
      <c r="E121" s="79"/>
      <c r="F121" s="79"/>
      <c r="G121" s="79"/>
      <c r="H121" s="79"/>
      <c r="I121" s="82"/>
      <c r="N121" s="83"/>
    </row>
    <row r="122" spans="1:21">
      <c r="A122" s="165" t="s">
        <v>70</v>
      </c>
      <c r="B122" s="165" t="s">
        <v>71</v>
      </c>
      <c r="C122" s="165" t="s">
        <v>72</v>
      </c>
      <c r="D122" s="166" t="s">
        <v>73</v>
      </c>
      <c r="E122" s="167" t="s">
        <v>65</v>
      </c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9"/>
      <c r="U122" s="160" t="s">
        <v>74</v>
      </c>
    </row>
    <row r="123" spans="1:21">
      <c r="A123" s="165"/>
      <c r="B123" s="165"/>
      <c r="C123" s="165"/>
      <c r="D123" s="166"/>
      <c r="E123" s="84">
        <v>1</v>
      </c>
      <c r="F123" s="100"/>
      <c r="G123" s="84">
        <v>2</v>
      </c>
      <c r="H123" s="100"/>
      <c r="I123" s="84">
        <v>3</v>
      </c>
      <c r="J123" s="100"/>
      <c r="K123" s="84">
        <v>4</v>
      </c>
      <c r="L123" s="100"/>
      <c r="M123" s="85">
        <v>5</v>
      </c>
      <c r="N123" s="100"/>
      <c r="O123" s="86">
        <v>6</v>
      </c>
      <c r="P123" s="100"/>
      <c r="Q123" s="86">
        <v>7</v>
      </c>
      <c r="R123" s="86"/>
      <c r="S123" s="86">
        <v>8</v>
      </c>
      <c r="T123" s="100"/>
      <c r="U123" s="161"/>
    </row>
    <row r="124" spans="1:21">
      <c r="A124" s="85" t="s">
        <v>75</v>
      </c>
      <c r="B124" s="85" t="s">
        <v>75</v>
      </c>
      <c r="C124" s="85">
        <v>433</v>
      </c>
      <c r="D124" s="96">
        <f>I102</f>
        <v>1.9180421116938049</v>
      </c>
      <c r="E124" s="87" t="s">
        <v>75</v>
      </c>
      <c r="F124" s="100"/>
      <c r="G124" s="88"/>
      <c r="H124" s="100"/>
      <c r="I124" s="89"/>
      <c r="J124" s="100"/>
      <c r="K124" s="89"/>
      <c r="L124" s="100"/>
      <c r="M124" s="89"/>
      <c r="N124" s="100"/>
      <c r="O124" s="90"/>
      <c r="P124" s="100"/>
      <c r="Q124" s="90"/>
      <c r="R124" s="90"/>
      <c r="S124" s="90"/>
      <c r="T124" s="100"/>
      <c r="U124" s="91" t="s">
        <v>12</v>
      </c>
    </row>
    <row r="125" spans="1:21">
      <c r="A125" s="85">
        <v>3.03</v>
      </c>
      <c r="B125" s="110">
        <f>B119*A125</f>
        <v>0.10763559554613625</v>
      </c>
      <c r="C125" s="98" t="s">
        <v>8</v>
      </c>
      <c r="D125" s="96">
        <f>H102</f>
        <v>2.0181908599939091</v>
      </c>
      <c r="E125" s="111">
        <f>D125-D124</f>
        <v>0.10014874830010423</v>
      </c>
      <c r="F125" s="116" t="s">
        <v>79</v>
      </c>
      <c r="G125" s="111" t="s">
        <v>75</v>
      </c>
      <c r="H125" s="116"/>
      <c r="I125" s="111"/>
      <c r="J125" s="116"/>
      <c r="K125" s="111"/>
      <c r="L125" s="116"/>
      <c r="M125" s="111"/>
      <c r="N125" s="116"/>
      <c r="O125" s="112"/>
      <c r="P125" s="116"/>
      <c r="Q125" s="112"/>
      <c r="R125" s="90"/>
      <c r="S125" s="90"/>
      <c r="T125" s="100"/>
      <c r="U125" s="91" t="s">
        <v>84</v>
      </c>
    </row>
    <row r="126" spans="1:21">
      <c r="A126" s="85">
        <v>3.18</v>
      </c>
      <c r="B126" s="110">
        <f>B119*A126</f>
        <v>0.11296409037515291</v>
      </c>
      <c r="C126" s="98" t="s">
        <v>19</v>
      </c>
      <c r="D126" s="96">
        <f>J102</f>
        <v>2.0367186324014521</v>
      </c>
      <c r="E126" s="111">
        <f>D126-D124</f>
        <v>0.11867652070764723</v>
      </c>
      <c r="F126" s="116" t="s">
        <v>76</v>
      </c>
      <c r="G126" s="111">
        <f>D126-D125</f>
        <v>1.8527772407542997E-2</v>
      </c>
      <c r="H126" s="116" t="s">
        <v>79</v>
      </c>
      <c r="I126" s="111" t="s">
        <v>75</v>
      </c>
      <c r="J126" s="116"/>
      <c r="K126" s="111"/>
      <c r="L126" s="116"/>
      <c r="M126" s="111"/>
      <c r="N126" s="116"/>
      <c r="O126" s="112"/>
      <c r="P126" s="116"/>
      <c r="Q126" s="112"/>
      <c r="R126" s="90"/>
      <c r="S126" s="90"/>
      <c r="T126" s="100"/>
      <c r="U126" s="91" t="s">
        <v>77</v>
      </c>
    </row>
    <row r="127" spans="1:21">
      <c r="A127" s="85">
        <v>3.27</v>
      </c>
      <c r="B127" s="110">
        <f>B119*A127</f>
        <v>0.1161611872725629</v>
      </c>
      <c r="C127" s="85">
        <v>745</v>
      </c>
      <c r="D127" s="96">
        <f>G102</f>
        <v>2.0386794395311347</v>
      </c>
      <c r="E127" s="111">
        <f>D127-D124</f>
        <v>0.12063732783732983</v>
      </c>
      <c r="F127" s="116" t="s">
        <v>76</v>
      </c>
      <c r="G127" s="111">
        <f>D127-D125</f>
        <v>2.0488579537225604E-2</v>
      </c>
      <c r="H127" s="116" t="s">
        <v>79</v>
      </c>
      <c r="I127" s="111">
        <f>D127-D126</f>
        <v>1.9608071296826068E-3</v>
      </c>
      <c r="J127" s="116" t="s">
        <v>79</v>
      </c>
      <c r="K127" s="111" t="s">
        <v>75</v>
      </c>
      <c r="L127" s="116"/>
      <c r="M127" s="111"/>
      <c r="N127" s="116"/>
      <c r="O127" s="112"/>
      <c r="P127" s="116"/>
      <c r="Q127" s="112"/>
      <c r="R127" s="90"/>
      <c r="S127" s="90"/>
      <c r="T127" s="100"/>
      <c r="U127" s="91" t="s">
        <v>77</v>
      </c>
    </row>
    <row r="128" spans="1:21">
      <c r="A128" s="86">
        <v>3.33</v>
      </c>
      <c r="B128" s="110">
        <f>B119*A128</f>
        <v>0.11829258520416956</v>
      </c>
      <c r="C128" s="91">
        <v>714</v>
      </c>
      <c r="D128" s="97">
        <f>C102</f>
        <v>2.1030498535337174</v>
      </c>
      <c r="E128" s="112">
        <f>D128-D124</f>
        <v>0.18500774183991253</v>
      </c>
      <c r="F128" s="116" t="s">
        <v>76</v>
      </c>
      <c r="G128" s="111">
        <f>D128-D125</f>
        <v>8.4858993539808303E-2</v>
      </c>
      <c r="H128" s="116" t="s">
        <v>79</v>
      </c>
      <c r="I128" s="111">
        <f>D128-D126</f>
        <v>6.6331221132265306E-2</v>
      </c>
      <c r="J128" s="116" t="s">
        <v>79</v>
      </c>
      <c r="K128" s="112">
        <f>D128-D127</f>
        <v>6.4370414002582699E-2</v>
      </c>
      <c r="L128" s="116" t="s">
        <v>79</v>
      </c>
      <c r="M128" s="113" t="s">
        <v>75</v>
      </c>
      <c r="N128" s="116"/>
      <c r="O128" s="112"/>
      <c r="P128" s="116"/>
      <c r="Q128" s="112"/>
      <c r="R128" s="90"/>
      <c r="S128" s="90"/>
      <c r="T128" s="100"/>
      <c r="U128" s="91" t="s">
        <v>89</v>
      </c>
    </row>
    <row r="129" spans="1:21">
      <c r="A129" s="94">
        <v>3.37</v>
      </c>
      <c r="B129" s="110">
        <f>B119*A129</f>
        <v>0.11971351715857399</v>
      </c>
      <c r="C129" s="103" t="s">
        <v>93</v>
      </c>
      <c r="D129" s="97">
        <f>F102</f>
        <v>2.1315567875649855</v>
      </c>
      <c r="E129" s="112">
        <f>D129-D124</f>
        <v>0.21351467587118056</v>
      </c>
      <c r="F129" s="116" t="s">
        <v>76</v>
      </c>
      <c r="G129" s="111">
        <f>D129-D125</f>
        <v>0.11336592757107633</v>
      </c>
      <c r="H129" s="116" t="s">
        <v>79</v>
      </c>
      <c r="I129" s="111">
        <f>D129-D126</f>
        <v>9.4838155163533333E-2</v>
      </c>
      <c r="J129" s="116" t="s">
        <v>79</v>
      </c>
      <c r="K129" s="112">
        <f>D129-D127</f>
        <v>9.2877348033850726E-2</v>
      </c>
      <c r="L129" s="116" t="s">
        <v>79</v>
      </c>
      <c r="M129" s="112">
        <f>D129-D128</f>
        <v>2.8506934031268027E-2</v>
      </c>
      <c r="N129" s="116" t="s">
        <v>79</v>
      </c>
      <c r="O129" s="113" t="s">
        <v>75</v>
      </c>
      <c r="P129" s="116"/>
      <c r="Q129" s="112"/>
      <c r="R129" s="90"/>
      <c r="S129" s="90"/>
      <c r="T129" s="100"/>
      <c r="U129" s="91" t="s">
        <v>89</v>
      </c>
    </row>
    <row r="130" spans="1:21">
      <c r="A130" s="94">
        <v>3.39</v>
      </c>
      <c r="B130" s="110">
        <f>B119*A130</f>
        <v>0.12042398313577622</v>
      </c>
      <c r="C130" s="95">
        <v>794</v>
      </c>
      <c r="D130" s="97">
        <f>D102</f>
        <v>2.1748384957832481</v>
      </c>
      <c r="E130" s="112">
        <f>D130-D124</f>
        <v>0.25679638408944316</v>
      </c>
      <c r="F130" s="116" t="s">
        <v>76</v>
      </c>
      <c r="G130" s="111">
        <f>D130-D125</f>
        <v>0.15664763578933893</v>
      </c>
      <c r="H130" s="116" t="s">
        <v>76</v>
      </c>
      <c r="I130" s="111">
        <f>D130-D126</f>
        <v>0.13811986338179594</v>
      </c>
      <c r="J130" s="116" t="s">
        <v>76</v>
      </c>
      <c r="K130" s="112">
        <f>D130-D127</f>
        <v>0.13615905625211333</v>
      </c>
      <c r="L130" s="116" t="s">
        <v>76</v>
      </c>
      <c r="M130" s="112">
        <f>D130-D128</f>
        <v>7.1788642249530632E-2</v>
      </c>
      <c r="N130" s="116" t="s">
        <v>79</v>
      </c>
      <c r="O130" s="113">
        <f>D130-D129</f>
        <v>4.3281708218262605E-2</v>
      </c>
      <c r="P130" s="116" t="s">
        <v>79</v>
      </c>
      <c r="Q130" s="113" t="s">
        <v>75</v>
      </c>
      <c r="R130" s="90"/>
      <c r="S130" s="90"/>
      <c r="T130" s="100"/>
      <c r="U130" s="91" t="s">
        <v>78</v>
      </c>
    </row>
    <row r="131" spans="1:21">
      <c r="A131" s="86">
        <v>3.41</v>
      </c>
      <c r="B131" s="110">
        <f>B119*A131</f>
        <v>0.12113444911297844</v>
      </c>
      <c r="C131" s="95">
        <v>152</v>
      </c>
      <c r="D131" s="97">
        <f>E102</f>
        <v>2.2110833823278848</v>
      </c>
      <c r="E131" s="112">
        <f>D131-D124</f>
        <v>0.29304127063407992</v>
      </c>
      <c r="F131" s="116" t="s">
        <v>76</v>
      </c>
      <c r="G131" s="111">
        <f>D131-D125</f>
        <v>0.19289252233397569</v>
      </c>
      <c r="H131" s="116" t="s">
        <v>76</v>
      </c>
      <c r="I131" s="111">
        <f>D131-D126</f>
        <v>0.17436474992643269</v>
      </c>
      <c r="J131" s="116" t="s">
        <v>76</v>
      </c>
      <c r="K131" s="112">
        <f>D131-D127</f>
        <v>0.17240394279675009</v>
      </c>
      <c r="L131" s="116" t="s">
        <v>76</v>
      </c>
      <c r="M131" s="112">
        <f>D131-D128</f>
        <v>0.10803352879416739</v>
      </c>
      <c r="N131" s="116" t="s">
        <v>79</v>
      </c>
      <c r="O131" s="112">
        <f>D131-D129</f>
        <v>7.9526594762899361E-2</v>
      </c>
      <c r="P131" s="116" t="s">
        <v>79</v>
      </c>
      <c r="Q131" s="113">
        <f>D131-D130</f>
        <v>3.6244886544636756E-2</v>
      </c>
      <c r="R131" s="93" t="s">
        <v>79</v>
      </c>
      <c r="S131" s="93" t="s">
        <v>75</v>
      </c>
      <c r="T131" s="100"/>
      <c r="U131" s="91" t="s">
        <v>80</v>
      </c>
    </row>
    <row r="134" spans="1:21">
      <c r="B134" t="s">
        <v>95</v>
      </c>
      <c r="C134" t="s">
        <v>73</v>
      </c>
    </row>
    <row r="135" spans="1:21">
      <c r="B135" t="s">
        <v>15</v>
      </c>
      <c r="C135" s="65">
        <f>C102</f>
        <v>2.1030498535337174</v>
      </c>
    </row>
    <row r="136" spans="1:21">
      <c r="B136" t="s">
        <v>17</v>
      </c>
      <c r="C136" s="65">
        <f>D102</f>
        <v>2.1748384957832481</v>
      </c>
    </row>
    <row r="137" spans="1:21">
      <c r="B137" t="s">
        <v>11</v>
      </c>
      <c r="C137" s="65">
        <f>E102</f>
        <v>2.2110833823278848</v>
      </c>
    </row>
    <row r="138" spans="1:21">
      <c r="B138" t="s">
        <v>13</v>
      </c>
      <c r="C138" s="65">
        <f>F102</f>
        <v>2.1315567875649855</v>
      </c>
    </row>
    <row r="139" spans="1:21">
      <c r="B139" t="s">
        <v>18</v>
      </c>
      <c r="C139" s="65">
        <f>G102</f>
        <v>2.0386794395311347</v>
      </c>
    </row>
    <row r="140" spans="1:21">
      <c r="B140" t="s">
        <v>10</v>
      </c>
      <c r="C140" s="65">
        <f>H102</f>
        <v>2.0181908599939091</v>
      </c>
    </row>
    <row r="141" spans="1:21">
      <c r="B141" t="s">
        <v>14</v>
      </c>
      <c r="C141" s="65">
        <f>I102</f>
        <v>1.9180421116938049</v>
      </c>
    </row>
    <row r="142" spans="1:21">
      <c r="B142" t="s">
        <v>16</v>
      </c>
      <c r="C142" s="65">
        <f>J102</f>
        <v>2.0367186324014521</v>
      </c>
    </row>
  </sheetData>
  <mergeCells count="69">
    <mergeCell ref="A30:AD30"/>
    <mergeCell ref="B31:Y31"/>
    <mergeCell ref="Z31:AB32"/>
    <mergeCell ref="AC31:AD32"/>
    <mergeCell ref="Q32:S32"/>
    <mergeCell ref="T32:V32"/>
    <mergeCell ref="W32:Y32"/>
    <mergeCell ref="K32:M32"/>
    <mergeCell ref="N32:P32"/>
    <mergeCell ref="A31:A32"/>
    <mergeCell ref="B32:D32"/>
    <mergeCell ref="E32:G32"/>
    <mergeCell ref="H32:J32"/>
    <mergeCell ref="U122:U123"/>
    <mergeCell ref="A112:A113"/>
    <mergeCell ref="B112:B113"/>
    <mergeCell ref="C112:C113"/>
    <mergeCell ref="D112:D113"/>
    <mergeCell ref="E112:E113"/>
    <mergeCell ref="F112:F113"/>
    <mergeCell ref="A122:A123"/>
    <mergeCell ref="B122:B123"/>
    <mergeCell ref="C122:C123"/>
    <mergeCell ref="D122:D123"/>
    <mergeCell ref="E122:T122"/>
    <mergeCell ref="K96:K97"/>
    <mergeCell ref="A98:B98"/>
    <mergeCell ref="A99:B99"/>
    <mergeCell ref="A100:B100"/>
    <mergeCell ref="A101:B101"/>
    <mergeCell ref="A89:B89"/>
    <mergeCell ref="A102:B102"/>
    <mergeCell ref="A90:B90"/>
    <mergeCell ref="A91:B91"/>
    <mergeCell ref="A92:B92"/>
    <mergeCell ref="A93:B93"/>
    <mergeCell ref="A95:J95"/>
    <mergeCell ref="A96:B97"/>
    <mergeCell ref="C96:J96"/>
    <mergeCell ref="A86:J86"/>
    <mergeCell ref="A87:B88"/>
    <mergeCell ref="C87:J87"/>
    <mergeCell ref="K87:K88"/>
    <mergeCell ref="A59:A60"/>
    <mergeCell ref="B60:D60"/>
    <mergeCell ref="E60:G60"/>
    <mergeCell ref="H60:J60"/>
    <mergeCell ref="A58:AD58"/>
    <mergeCell ref="B59:Y59"/>
    <mergeCell ref="Z59:AB60"/>
    <mergeCell ref="AC59:AD60"/>
    <mergeCell ref="Q60:S60"/>
    <mergeCell ref="T60:V60"/>
    <mergeCell ref="W60:Y60"/>
    <mergeCell ref="N60:P60"/>
    <mergeCell ref="K60:M60"/>
    <mergeCell ref="A2:AD2"/>
    <mergeCell ref="A3:A4"/>
    <mergeCell ref="B3:Y3"/>
    <mergeCell ref="Z3:AB4"/>
    <mergeCell ref="AC3:AD4"/>
    <mergeCell ref="B4:D4"/>
    <mergeCell ref="E4:G4"/>
    <mergeCell ref="H4:J4"/>
    <mergeCell ref="K4:M4"/>
    <mergeCell ref="N4:P4"/>
    <mergeCell ref="Q4:S4"/>
    <mergeCell ref="T4:V4"/>
    <mergeCell ref="W4: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warnaaa</vt:lpstr>
      <vt:lpstr>warna</vt:lpstr>
      <vt:lpstr>aroma</vt:lpstr>
      <vt:lpstr>rasa</vt:lpstr>
      <vt:lpstr>viskositas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2012-04-11T13:21:16Z</dcterms:created>
  <dcterms:modified xsi:type="dcterms:W3CDTF">2012-05-11T17:10:59Z</dcterms:modified>
</cp:coreProperties>
</file>